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35" activeTab="1"/>
  </bookViews>
  <sheets>
    <sheet name="Sheet1" sheetId="1" r:id="rId1"/>
    <sheet name="Test" sheetId="2" r:id="rId2"/>
  </sheets>
  <definedNames>
    <definedName name="_xlnm.Print_Area" localSheetId="0">'Sheet1'!$B$1:$G$161</definedName>
    <definedName name="_xlnm.Print_Area" localSheetId="1">'Test'!$B$1:$G$122</definedName>
    <definedName name="_xlnm.Print_Titles" localSheetId="0">'Sheet1'!$7:$8</definedName>
    <definedName name="_xlnm.Print_Titles" localSheetId="1">'Test'!$7:$8</definedName>
    <definedName name="_xlnm._FilterDatabase" localSheetId="0" hidden="1">'Sheet1'!$A$8:$H$153</definedName>
    <definedName name="_xlnm._FilterDatabase" localSheetId="1" hidden="1">'Test'!$A$8:$H$122</definedName>
  </definedNames>
  <calcPr fullCalcOnLoad="1"/>
</workbook>
</file>

<file path=xl/sharedStrings.xml><?xml version="1.0" encoding="utf-8"?>
<sst xmlns="http://schemas.openxmlformats.org/spreadsheetml/2006/main" count="951" uniqueCount="168">
  <si>
    <t xml:space="preserve">Таблица за изчисляване на икономическия размер на  земеделските стопанства </t>
  </si>
  <si>
    <t>Данни за стопанството</t>
  </si>
  <si>
    <t>ИКОНОМИЧЕСКИ РАЗМЕР НА СТОПАНСТВОТО В СТАНДАРТЕН ПРОИЗВОДСТВЕН ОБЕМ/СТАНДАРТНА ПРОДУКЦИЯ (СПО) В ЛЕВА</t>
  </si>
  <si>
    <t>ИКОНОМИЧЕСКИ РАЗМЕР НА СТОПАНСТВОТО В ЕВРО</t>
  </si>
  <si>
    <t>Код по наредба №3</t>
  </si>
  <si>
    <t>Видове култури и категории животни</t>
  </si>
  <si>
    <t>м.ед.</t>
  </si>
  <si>
    <t>Данни на стопанството (основни култури)</t>
  </si>
  <si>
    <r>
      <t xml:space="preserve">Показател за СПО </t>
    </r>
    <r>
      <rPr>
        <b/>
        <sz val="8"/>
        <rFont val="Times New Roman"/>
        <family val="1"/>
      </rPr>
      <t>(лв./дка; лв./глава)</t>
    </r>
  </si>
  <si>
    <t>Индивидуални СПО (лв.)</t>
  </si>
  <si>
    <t>nomer</t>
  </si>
  <si>
    <t>6 = (4*5)</t>
  </si>
  <si>
    <t>Обикновена (мека) пшеница и лимец</t>
  </si>
  <si>
    <t>дка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</si>
  <si>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</si>
  <si>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</si>
  <si>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</si>
  <si>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</si>
  <si>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</si>
  <si>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</si>
  <si>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</si>
  <si>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</si>
  <si>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</si>
  <si>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Други зърнени култури - ………………………..</t>
  </si>
  <si>
    <t>Тютюн</t>
  </si>
  <si>
    <t>Хмел</t>
  </si>
  <si>
    <t>Захарно цвекло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</si>
  <si>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</si>
  <si>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</si>
  <si>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</si>
  <si>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</si>
  <si>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</si>
  <si>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</si>
  <si>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</si>
  <si>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Други технически култури - ………………..</t>
  </si>
  <si>
    <t>Маслодайна роза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</si>
  <si>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</si>
  <si>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</si>
  <si>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</si>
  <si>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</si>
  <si>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</si>
  <si>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</si>
  <si>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</si>
  <si>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Други етерично-маслени и лекарствени култури - ………………………………………..</t>
  </si>
  <si>
    <t>Фасул</t>
  </si>
  <si>
    <t>Грах</t>
  </si>
  <si>
    <t>Леща</t>
  </si>
  <si>
    <t>Нахут</t>
  </si>
  <si>
    <t>Други протеинодайни култури - ……………….</t>
  </si>
  <si>
    <t>Царевица за силаж</t>
  </si>
  <si>
    <t>///</t>
  </si>
  <si>
    <t>Фий</t>
  </si>
  <si>
    <t>Люцерна</t>
  </si>
  <si>
    <t>Естествени ливади</t>
  </si>
  <si>
    <t>3159+3149</t>
  </si>
  <si>
    <t>Други фуражни култури - ………………………</t>
  </si>
  <si>
    <t>Картофи</t>
  </si>
  <si>
    <t>3048+30481</t>
  </si>
  <si>
    <t>Домати - открито производство</t>
  </si>
  <si>
    <t>Домати - оранжерийни</t>
  </si>
  <si>
    <t>3050+30501</t>
  </si>
  <si>
    <t>Краставици - открито производство</t>
  </si>
  <si>
    <t>Краставици - оранжерийни</t>
  </si>
  <si>
    <t>3052+30521</t>
  </si>
  <si>
    <t>Пипер - открито производство</t>
  </si>
  <si>
    <t>Пипер - оранжерийни</t>
  </si>
  <si>
    <t>Зелен фасул</t>
  </si>
  <si>
    <t>Зелен грах</t>
  </si>
  <si>
    <t>Тикви</t>
  </si>
  <si>
    <t>Дини</t>
  </si>
  <si>
    <t>Пъпеши</t>
  </si>
  <si>
    <t>Други зеленчуци - …………………………………</t>
  </si>
  <si>
    <t>3074+3075</t>
  </si>
  <si>
    <t>Семкови овощни видове (ябълка, круша, дюля )</t>
  </si>
  <si>
    <t>3068+3069+3070+3071+3072</t>
  </si>
  <si>
    <t>Костилкови овощни видове (череша, вишна, праскова, кайсия, сливи )</t>
  </si>
  <si>
    <t>3078+3079+3080+3081</t>
  </si>
  <si>
    <t>Черупкови овощни видове ( орех, лещник, бадем, кестени )</t>
  </si>
  <si>
    <t>Други овощни видове - …………………………..</t>
  </si>
  <si>
    <t>3082+3083+3077</t>
  </si>
  <si>
    <t>Ягодоплодни овощни видове (ягода, малина, арония )</t>
  </si>
  <si>
    <t>Други ягодоплодни - ……………………………..</t>
  </si>
  <si>
    <t>Лозя — десертни</t>
  </si>
  <si>
    <t>Лозя — винени</t>
  </si>
  <si>
    <t xml:space="preserve">Цветя-за рязан цвят </t>
  </si>
  <si>
    <t>Цветя –луковични растения</t>
  </si>
  <si>
    <t>Цветя - саксийни</t>
  </si>
  <si>
    <t>Цветя - оранжерийни</t>
  </si>
  <si>
    <t>Производство на семена / посадъчен материал</t>
  </si>
  <si>
    <t>Разсадници за трайни насаждения</t>
  </si>
  <si>
    <t>Други (угари/други)</t>
  </si>
  <si>
    <t>Култивирани гъби-култивирани печурки</t>
  </si>
  <si>
    <r>
      <t>м</t>
    </r>
    <r>
      <rPr>
        <sz val="10"/>
        <rFont val="Arial"/>
        <family val="2"/>
      </rPr>
      <t>²</t>
    </r>
  </si>
  <si>
    <t>Култивирани гъби -  кладница</t>
  </si>
  <si>
    <t>м²</t>
  </si>
  <si>
    <t>Говеда и биволи - общо</t>
  </si>
  <si>
    <t>бр.</t>
  </si>
  <si>
    <t>Телета и малачета до 1 г.</t>
  </si>
  <si>
    <t>Телета и малчета над 1 г. и под 2 г. за угояване</t>
  </si>
  <si>
    <t>4103+4006</t>
  </si>
  <si>
    <t>Телета и малчета над 1 г. за разплод и бременни юници и бременни малакини</t>
  </si>
  <si>
    <t>4104 + 4005</t>
  </si>
  <si>
    <t>Млечни крави и биволици</t>
  </si>
  <si>
    <t>Крави от месодайни породи</t>
  </si>
  <si>
    <t>Овце—общо</t>
  </si>
  <si>
    <t>4008 и 4106</t>
  </si>
  <si>
    <t>Овце—млечни и Овце-месодайни</t>
  </si>
  <si>
    <t>Други овце (Разликата между общия брой на овцете по код 4007 и броя на месодайните и млечните овце по кодове 4008 и 4106)</t>
  </si>
  <si>
    <t>Кози—общо</t>
  </si>
  <si>
    <t>Кози—майки</t>
  </si>
  <si>
    <t>Други кози</t>
  </si>
  <si>
    <t>Свине—общо</t>
  </si>
  <si>
    <t>Свине—майки</t>
  </si>
  <si>
    <t>Прасенца под 45 дни</t>
  </si>
  <si>
    <t>Други свине</t>
  </si>
  <si>
    <t>Птици—общо</t>
  </si>
  <si>
    <t>Кокошки—носачки</t>
  </si>
  <si>
    <t>Бройлери</t>
  </si>
  <si>
    <t>Пуйки</t>
  </si>
  <si>
    <t>Гъски</t>
  </si>
  <si>
    <t>Патици</t>
  </si>
  <si>
    <t xml:space="preserve">    Щрауси                                  </t>
  </si>
  <si>
    <t>4022+4111</t>
  </si>
  <si>
    <t>Пъдпъдъци и други птици</t>
  </si>
  <si>
    <t>Зайци—общо</t>
  </si>
  <si>
    <t>Зайкини—майки</t>
  </si>
  <si>
    <t>Коне и други еднокопитни</t>
  </si>
  <si>
    <t xml:space="preserve">Пчелни семейства </t>
  </si>
  <si>
    <t>Буби—кутийки бубено семе</t>
  </si>
  <si>
    <t>Калифорнийски червеи</t>
  </si>
  <si>
    <t>Oхлюви</t>
  </si>
  <si>
    <t>ПРОВЕРКА НА ФУРАЖНИЯ БАЛАНС</t>
  </si>
  <si>
    <t>СПО-фуражни култури</t>
  </si>
  <si>
    <t>СПО-преживни животни, коне и други еднокопитни животни</t>
  </si>
  <si>
    <t>Фуражен излишък</t>
  </si>
  <si>
    <t>(1)</t>
  </si>
  <si>
    <t>(2)</t>
  </si>
  <si>
    <t>(3)=(1)-(2)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</si>
  <si>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</si>
  <si>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</si>
  <si>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фуражните култури и СПО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СПО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общия икономически размер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</si>
  <si>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СПО на фуражните култури надвишава този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СПО на фуражните култури и на преживните животни, конете и другите еднокопитни животни се включва в общия икономически размер на стопанството, а не цялата сума от СПО на фуражните култури</t>
    </r>
    <r>
      <rPr>
        <sz val="10"/>
        <rFont val="Times New Roman"/>
        <family val="1"/>
      </rPr>
      <t>.</t>
    </r>
  </si>
  <si>
    <t>ТАБЛИЦА ЗА СПО за 2021-2027</t>
  </si>
  <si>
    <t>Проект на таблица</t>
  </si>
  <si>
    <t>Нови стойности</t>
  </si>
  <si>
    <t>Стари стойности</t>
  </si>
  <si>
    <r>
      <t>Разлика</t>
    </r>
    <r>
      <rPr>
        <sz val="10"/>
        <rFont val="Times New Roman"/>
        <family val="1"/>
      </rPr>
      <t xml:space="preserve">
Увеличение
(</t>
    </r>
    <r>
      <rPr>
        <sz val="10"/>
        <color indexed="10"/>
        <rFont val="Times New Roman"/>
        <family val="1"/>
      </rPr>
      <t>Намаление</t>
    </r>
    <r>
      <rPr>
        <sz val="10"/>
        <rFont val="Times New Roman"/>
        <family val="1"/>
      </rPr>
      <t>)</t>
    </r>
  </si>
  <si>
    <t>Други технически култури - ………………</t>
  </si>
  <si>
    <t>Фуражни зеленчуци</t>
  </si>
  <si>
    <t>НОВО</t>
  </si>
  <si>
    <t>Пасища и мери</t>
  </si>
  <si>
    <t>Коноп - семена за фураж</t>
  </si>
  <si>
    <t>Череши</t>
  </si>
  <si>
    <t>Вишни</t>
  </si>
  <si>
    <t>Кайсии, зарали</t>
  </si>
  <si>
    <t>Праскови</t>
  </si>
  <si>
    <t>Сливи</t>
  </si>
  <si>
    <t>Ябълки</t>
  </si>
  <si>
    <t>Круши</t>
  </si>
  <si>
    <t>Арония</t>
  </si>
  <si>
    <t>Орехи</t>
  </si>
  <si>
    <t>Бадеми</t>
  </si>
  <si>
    <t>Лещник</t>
  </si>
  <si>
    <t>Кестени</t>
  </si>
  <si>
    <t>3082+3083</t>
  </si>
  <si>
    <t>Ягодоплодни овощни видове (ягода и малина)</t>
  </si>
  <si>
    <t>Телета и малчета над 1 г. и под 2 г. мъжки</t>
  </si>
  <si>
    <t>Телета и малчета над 1 г. и под 2 г. женски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</si>
</sst>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-;\-* #,##0\ _л_в_-;_-* &quot;-&quot;\ _л_в_-;_-@_-"/>
    <numFmt numFmtId="177" formatCode="_-* #,##0.00\ _л_в_-;\-* #,##0.00\ _л_в_-;_-* &quot;-&quot;??\ _л_в_-;_-@_-"/>
    <numFmt numFmtId="178" formatCode="_-* #,##0.00\ &quot;лв&quot;_-;\-* #,##0.00\ &quot;лв&quot;_-;_-* &quot;-&quot;??\ &quot;лв&quot;_-;_-@_-"/>
    <numFmt numFmtId="179" formatCode="_-* #,##0\ &quot;лв&quot;_-;\-* #,##0\ &quot;лв&quot;_-;_-* &quot;-&quot;\ &quot;лв&quot;_-;_-@_-"/>
    <numFmt numFmtId="180" formatCode="_-* #,##0\ _л_в_-;\-* #,##0\ _л_в_-;_-* &quot;-&quot;??\ _л_в_-;_-@_-"/>
    <numFmt numFmtId="181" formatCode="0.00_);[Red]\(0.00\)"/>
  </numFmts>
  <fonts count="5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0" fillId="5" borderId="3" applyNumberFormat="0" applyFont="0" applyAlignment="0" applyProtection="0"/>
    <xf numFmtId="0" fontId="34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4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" fontId="5" fillId="34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2" fontId="5" fillId="34" borderId="13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 inden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4" fontId="8" fillId="33" borderId="13" xfId="0" applyNumberFormat="1" applyFont="1" applyFill="1" applyBorder="1" applyAlignment="1">
      <alignment horizontal="center" vertical="top" wrapText="1"/>
    </xf>
    <xf numFmtId="3" fontId="2" fillId="36" borderId="13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6" fillId="37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left" vertical="top" wrapText="1"/>
    </xf>
    <xf numFmtId="180" fontId="2" fillId="33" borderId="13" xfId="16" applyNumberFormat="1" applyFont="1" applyFill="1" applyBorder="1" applyAlignment="1">
      <alignment/>
    </xf>
    <xf numFmtId="181" fontId="2" fillId="33" borderId="13" xfId="16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 vertical="top" wrapText="1"/>
    </xf>
    <xf numFmtId="180" fontId="53" fillId="33" borderId="13" xfId="16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 horizontal="right" indent="1"/>
    </xf>
    <xf numFmtId="3" fontId="2" fillId="33" borderId="13" xfId="0" applyNumberFormat="1" applyFont="1" applyFill="1" applyBorder="1" applyAlignment="1">
      <alignment horizontal="right" vertical="center" inden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4" fontId="54" fillId="33" borderId="13" xfId="0" applyNumberFormat="1" applyFont="1" applyFill="1" applyBorder="1" applyAlignment="1">
      <alignment horizontal="center" vertical="top" wrapText="1"/>
    </xf>
    <xf numFmtId="3" fontId="54" fillId="33" borderId="13" xfId="0" applyNumberFormat="1" applyFont="1" applyFill="1" applyBorder="1" applyAlignment="1">
      <alignment horizontal="right" indent="1"/>
    </xf>
    <xf numFmtId="0" fontId="2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top" wrapText="1"/>
    </xf>
    <xf numFmtId="3" fontId="2" fillId="33" borderId="19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 vertical="center"/>
    </xf>
    <xf numFmtId="3" fontId="2" fillId="38" borderId="0" xfId="0" applyNumberFormat="1" applyFont="1" applyFill="1" applyBorder="1" applyAlignment="1">
      <alignment horizontal="center" wrapText="1"/>
    </xf>
    <xf numFmtId="3" fontId="2" fillId="38" borderId="24" xfId="0" applyNumberFormat="1" applyFont="1" applyFill="1" applyBorder="1" applyAlignment="1">
      <alignment horizontal="center" wrapText="1"/>
    </xf>
    <xf numFmtId="0" fontId="2" fillId="38" borderId="25" xfId="0" applyFont="1" applyFill="1" applyBorder="1" applyAlignment="1">
      <alignment horizontal="center"/>
    </xf>
    <xf numFmtId="0" fontId="6" fillId="38" borderId="26" xfId="0" applyFont="1" applyFill="1" applyBorder="1" applyAlignment="1">
      <alignment horizontal="center" vertical="center"/>
    </xf>
    <xf numFmtId="3" fontId="6" fillId="38" borderId="26" xfId="0" applyNumberFormat="1" applyFont="1" applyFill="1" applyBorder="1" applyAlignment="1">
      <alignment horizontal="center"/>
    </xf>
    <xf numFmtId="3" fontId="6" fillId="38" borderId="27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180" fontId="2" fillId="0" borderId="13" xfId="16" applyNumberFormat="1" applyFont="1" applyBorder="1" applyAlignment="1">
      <alignment/>
    </xf>
    <xf numFmtId="0" fontId="2" fillId="0" borderId="13" xfId="0" applyFont="1" applyFill="1" applyBorder="1" applyAlignment="1">
      <alignment horizontal="left" vertical="top" wrapText="1" indent="1"/>
    </xf>
    <xf numFmtId="180" fontId="53" fillId="0" borderId="13" xfId="16" applyNumberFormat="1" applyFont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" fillId="33" borderId="13" xfId="0" applyNumberFormat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top" wrapText="1"/>
    </xf>
    <xf numFmtId="180" fontId="2" fillId="0" borderId="0" xfId="16" applyNumberFormat="1" applyFont="1" applyAlignment="1">
      <alignment/>
    </xf>
    <xf numFmtId="0" fontId="6" fillId="33" borderId="0" xfId="0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 indent="1"/>
    </xf>
    <xf numFmtId="0" fontId="6" fillId="33" borderId="13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vertical="center" wrapText="1" indent="1"/>
      <protection/>
    </xf>
    <xf numFmtId="0" fontId="2" fillId="33" borderId="13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zoomScale="125" zoomScaleNormal="125" workbookViewId="0" topLeftCell="A1">
      <selection activeCell="B158" sqref="B158:G158"/>
    </sheetView>
  </sheetViews>
  <sheetFormatPr defaultColWidth="9.140625" defaultRowHeight="12.75"/>
  <cols>
    <col min="1" max="1" width="9.140625" style="3" customWidth="1"/>
    <col min="2" max="2" width="14.28125" style="4" customWidth="1"/>
    <col min="3" max="3" width="44.7109375" style="5" customWidth="1"/>
    <col min="4" max="4" width="7.421875" style="3" customWidth="1"/>
    <col min="5" max="5" width="12.421875" style="4" customWidth="1"/>
    <col min="6" max="6" width="15.421875" style="3" customWidth="1"/>
    <col min="7" max="7" width="13.7109375" style="3" customWidth="1"/>
    <col min="8" max="16384" width="9.140625" style="3" customWidth="1"/>
  </cols>
  <sheetData>
    <row r="1" spans="2:7" ht="50.25" customHeight="1">
      <c r="B1" s="6" t="s">
        <v>0</v>
      </c>
      <c r="C1" s="6"/>
      <c r="D1" s="6"/>
      <c r="E1" s="6"/>
      <c r="F1" s="6"/>
      <c r="G1" s="6"/>
    </row>
    <row r="2" spans="2:7" s="1" customFormat="1" ht="15">
      <c r="B2" s="7"/>
      <c r="C2" s="7"/>
      <c r="D2" s="7"/>
      <c r="E2" s="7"/>
      <c r="F2" s="7"/>
      <c r="G2" s="7"/>
    </row>
    <row r="3" spans="2:7" s="1" customFormat="1" ht="20.25">
      <c r="B3" s="8" t="s">
        <v>1</v>
      </c>
      <c r="C3" s="8"/>
      <c r="D3" s="8"/>
      <c r="E3" s="8"/>
      <c r="F3" s="8"/>
      <c r="G3" s="8"/>
    </row>
    <row r="4" spans="2:7" s="1" customFormat="1" ht="15">
      <c r="B4" s="7"/>
      <c r="C4" s="7"/>
      <c r="D4" s="7"/>
      <c r="E4" s="7"/>
      <c r="F4" s="7"/>
      <c r="G4" s="7"/>
    </row>
    <row r="5" spans="2:7" ht="48.75" customHeight="1">
      <c r="B5" s="9" t="s">
        <v>2</v>
      </c>
      <c r="C5" s="10"/>
      <c r="D5" s="10"/>
      <c r="E5" s="10"/>
      <c r="F5" s="11"/>
      <c r="G5" s="12">
        <f>IF(G157&gt;0,SUM(G9:G153)+G157,SUM(G9:G153))</f>
        <v>0</v>
      </c>
    </row>
    <row r="6" spans="2:8" ht="24" customHeight="1">
      <c r="B6" s="13" t="s">
        <v>3</v>
      </c>
      <c r="C6" s="14"/>
      <c r="D6" s="14"/>
      <c r="E6" s="14"/>
      <c r="F6" s="15"/>
      <c r="G6" s="16">
        <f>G5/1.95583</f>
        <v>0</v>
      </c>
      <c r="H6" s="17"/>
    </row>
    <row r="7" spans="2:7" ht="69" customHeight="1"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</row>
    <row r="8" spans="1:7" ht="10.5" customHeight="1">
      <c r="A8" s="3" t="s">
        <v>10</v>
      </c>
      <c r="B8" s="19">
        <v>1</v>
      </c>
      <c r="C8" s="19">
        <v>2</v>
      </c>
      <c r="D8" s="19">
        <v>3</v>
      </c>
      <c r="E8" s="19">
        <v>4</v>
      </c>
      <c r="F8" s="20">
        <v>5</v>
      </c>
      <c r="G8" s="21" t="s">
        <v>11</v>
      </c>
    </row>
    <row r="9" spans="1:7" s="2" customFormat="1" ht="13.5" customHeight="1">
      <c r="A9" s="2">
        <v>1</v>
      </c>
      <c r="B9" s="22">
        <v>3001</v>
      </c>
      <c r="C9" s="23" t="s">
        <v>12</v>
      </c>
      <c r="D9" s="22" t="s">
        <v>13</v>
      </c>
      <c r="E9" s="24"/>
      <c r="F9" s="116">
        <v>114</v>
      </c>
      <c r="G9" s="26">
        <f>E9*F9</f>
        <v>0</v>
      </c>
    </row>
    <row r="10" spans="1:7" s="2" customFormat="1" ht="13.5" customHeight="1">
      <c r="A10" s="2">
        <v>2</v>
      </c>
      <c r="B10" s="22">
        <v>3002</v>
      </c>
      <c r="C10" s="23" t="s">
        <v>14</v>
      </c>
      <c r="D10" s="22" t="s">
        <v>13</v>
      </c>
      <c r="E10" s="24"/>
      <c r="F10" s="26">
        <v>111.677893</v>
      </c>
      <c r="G10" s="26">
        <f aca="true" t="shared" si="0" ref="G10:G92">E10*F10</f>
        <v>0</v>
      </c>
    </row>
    <row r="11" spans="1:7" s="2" customFormat="1" ht="13.5" customHeight="1">
      <c r="A11" s="2">
        <v>3</v>
      </c>
      <c r="B11" s="22">
        <v>3003</v>
      </c>
      <c r="C11" s="23" t="s">
        <v>15</v>
      </c>
      <c r="D11" s="22" t="s">
        <v>13</v>
      </c>
      <c r="E11" s="24"/>
      <c r="F11" s="26">
        <v>101</v>
      </c>
      <c r="G11" s="26">
        <f t="shared" si="0"/>
        <v>0</v>
      </c>
    </row>
    <row r="12" spans="1:7" s="2" customFormat="1" ht="13.5" customHeight="1">
      <c r="A12" s="2">
        <v>4</v>
      </c>
      <c r="B12" s="22">
        <v>3004</v>
      </c>
      <c r="C12" s="23" t="s">
        <v>16</v>
      </c>
      <c r="D12" s="22" t="s">
        <v>13</v>
      </c>
      <c r="E12" s="24"/>
      <c r="F12" s="26">
        <v>55</v>
      </c>
      <c r="G12" s="26">
        <f t="shared" si="0"/>
        <v>0</v>
      </c>
    </row>
    <row r="13" spans="1:7" s="2" customFormat="1" ht="13.5" customHeight="1">
      <c r="A13" s="2">
        <v>5</v>
      </c>
      <c r="B13" s="22">
        <v>3005</v>
      </c>
      <c r="C13" s="23" t="s">
        <v>17</v>
      </c>
      <c r="D13" s="22" t="s">
        <v>13</v>
      </c>
      <c r="E13" s="24"/>
      <c r="F13" s="26">
        <v>87.621184</v>
      </c>
      <c r="G13" s="26">
        <f t="shared" si="0"/>
        <v>0</v>
      </c>
    </row>
    <row r="14" spans="1:7" s="2" customFormat="1" ht="13.5" customHeight="1">
      <c r="A14" s="2">
        <v>6</v>
      </c>
      <c r="B14" s="22">
        <v>3006</v>
      </c>
      <c r="C14" s="23" t="s">
        <v>18</v>
      </c>
      <c r="D14" s="22" t="s">
        <v>13</v>
      </c>
      <c r="E14" s="24"/>
      <c r="F14" s="26">
        <v>53.785325</v>
      </c>
      <c r="G14" s="26">
        <f t="shared" si="0"/>
        <v>0</v>
      </c>
    </row>
    <row r="15" spans="1:7" s="2" customFormat="1" ht="13.5" customHeight="1">
      <c r="A15" s="2">
        <v>7</v>
      </c>
      <c r="B15" s="22">
        <v>3007</v>
      </c>
      <c r="C15" s="23" t="s">
        <v>19</v>
      </c>
      <c r="D15" s="22" t="s">
        <v>13</v>
      </c>
      <c r="E15" s="24"/>
      <c r="F15" s="26">
        <v>145</v>
      </c>
      <c r="G15" s="26">
        <f t="shared" si="0"/>
        <v>0</v>
      </c>
    </row>
    <row r="16" spans="1:7" s="2" customFormat="1" ht="13.5" customHeight="1">
      <c r="A16" s="2">
        <v>8</v>
      </c>
      <c r="B16" s="22">
        <v>3008</v>
      </c>
      <c r="C16" s="23" t="s">
        <v>20</v>
      </c>
      <c r="D16" s="22" t="s">
        <v>13</v>
      </c>
      <c r="E16" s="24"/>
      <c r="F16" s="26">
        <v>71.583378</v>
      </c>
      <c r="G16" s="26">
        <f t="shared" si="0"/>
        <v>0</v>
      </c>
    </row>
    <row r="17" spans="1:7" s="2" customFormat="1" ht="13.5" customHeight="1">
      <c r="A17" s="2">
        <v>9</v>
      </c>
      <c r="B17" s="22">
        <v>3009</v>
      </c>
      <c r="C17" s="23" t="s">
        <v>21</v>
      </c>
      <c r="D17" s="22" t="s">
        <v>13</v>
      </c>
      <c r="E17" s="24"/>
      <c r="F17" s="26">
        <v>42.637094</v>
      </c>
      <c r="G17" s="26">
        <f t="shared" si="0"/>
        <v>0</v>
      </c>
    </row>
    <row r="18" spans="1:7" s="2" customFormat="1" ht="13.5" customHeight="1">
      <c r="A18" s="2">
        <v>10</v>
      </c>
      <c r="B18" s="22">
        <v>3010</v>
      </c>
      <c r="C18" s="23" t="s">
        <v>22</v>
      </c>
      <c r="D18" s="22" t="s">
        <v>13</v>
      </c>
      <c r="E18" s="24"/>
      <c r="F18" s="26">
        <v>269.317791</v>
      </c>
      <c r="G18" s="26">
        <f t="shared" si="0"/>
        <v>0</v>
      </c>
    </row>
    <row r="19" spans="1:7" s="2" customFormat="1" ht="14.25" customHeight="1">
      <c r="A19" s="2">
        <v>11</v>
      </c>
      <c r="B19" s="117">
        <v>3109</v>
      </c>
      <c r="C19" s="23" t="s">
        <v>23</v>
      </c>
      <c r="D19" s="22" t="s">
        <v>13</v>
      </c>
      <c r="E19" s="24"/>
      <c r="F19" s="26">
        <v>50.85158</v>
      </c>
      <c r="G19" s="26">
        <f t="shared" si="0"/>
        <v>0</v>
      </c>
    </row>
    <row r="20" spans="1:7" s="2" customFormat="1" ht="13.5" customHeight="1">
      <c r="A20" s="2">
        <v>12</v>
      </c>
      <c r="B20" s="118"/>
      <c r="C20" s="23" t="s">
        <v>23</v>
      </c>
      <c r="D20" s="22" t="s">
        <v>13</v>
      </c>
      <c r="E20" s="24"/>
      <c r="F20" s="26">
        <v>50.85158</v>
      </c>
      <c r="G20" s="26">
        <f t="shared" si="0"/>
        <v>0</v>
      </c>
    </row>
    <row r="21" spans="1:7" s="2" customFormat="1" ht="13.5" customHeight="1">
      <c r="A21" s="2">
        <v>13</v>
      </c>
      <c r="B21" s="118"/>
      <c r="C21" s="23" t="s">
        <v>23</v>
      </c>
      <c r="D21" s="22" t="s">
        <v>13</v>
      </c>
      <c r="E21" s="24"/>
      <c r="F21" s="26">
        <v>50.85158</v>
      </c>
      <c r="G21" s="26">
        <f t="shared" si="0"/>
        <v>0</v>
      </c>
    </row>
    <row r="22" spans="1:7" s="2" customFormat="1" ht="13.5" customHeight="1">
      <c r="A22" s="2">
        <v>14</v>
      </c>
      <c r="B22" s="118"/>
      <c r="C22" s="23" t="s">
        <v>23</v>
      </c>
      <c r="D22" s="22" t="s">
        <v>13</v>
      </c>
      <c r="E22" s="24"/>
      <c r="F22" s="26">
        <v>50.85158</v>
      </c>
      <c r="G22" s="26">
        <f t="shared" si="0"/>
        <v>0</v>
      </c>
    </row>
    <row r="23" spans="1:7" s="2" customFormat="1" ht="13.5" customHeight="1">
      <c r="A23" s="2">
        <v>15</v>
      </c>
      <c r="B23" s="119"/>
      <c r="C23" s="23" t="s">
        <v>23</v>
      </c>
      <c r="D23" s="22" t="s">
        <v>13</v>
      </c>
      <c r="E23" s="24"/>
      <c r="F23" s="26">
        <v>50.85158</v>
      </c>
      <c r="G23" s="26">
        <f t="shared" si="0"/>
        <v>0</v>
      </c>
    </row>
    <row r="24" spans="1:7" s="2" customFormat="1" ht="13.5" customHeight="1">
      <c r="A24" s="2">
        <v>16</v>
      </c>
      <c r="B24" s="22">
        <v>3011</v>
      </c>
      <c r="C24" s="23" t="s">
        <v>24</v>
      </c>
      <c r="D24" s="22" t="s">
        <v>13</v>
      </c>
      <c r="E24" s="24"/>
      <c r="F24" s="26">
        <v>668.111528</v>
      </c>
      <c r="G24" s="26">
        <f t="shared" si="0"/>
        <v>0</v>
      </c>
    </row>
    <row r="25" spans="1:7" s="2" customFormat="1" ht="13.5" customHeight="1">
      <c r="A25" s="2">
        <v>17</v>
      </c>
      <c r="B25" s="22">
        <v>3012</v>
      </c>
      <c r="C25" s="23" t="s">
        <v>25</v>
      </c>
      <c r="D25" s="22" t="s">
        <v>13</v>
      </c>
      <c r="E25" s="24"/>
      <c r="F25" s="26">
        <v>1018.98743</v>
      </c>
      <c r="G25" s="26">
        <f t="shared" si="0"/>
        <v>0</v>
      </c>
    </row>
    <row r="26" spans="1:7" s="2" customFormat="1" ht="12.75">
      <c r="A26" s="2">
        <v>18</v>
      </c>
      <c r="B26" s="22">
        <v>3013</v>
      </c>
      <c r="C26" s="23" t="s">
        <v>26</v>
      </c>
      <c r="D26" s="22" t="s">
        <v>13</v>
      </c>
      <c r="E26" s="24"/>
      <c r="F26" s="26">
        <v>22.296462000000002</v>
      </c>
      <c r="G26" s="26">
        <f t="shared" si="0"/>
        <v>0</v>
      </c>
    </row>
    <row r="27" spans="1:7" s="2" customFormat="1" ht="13.5" customHeight="1">
      <c r="A27" s="2">
        <v>19</v>
      </c>
      <c r="B27" s="22">
        <v>3015</v>
      </c>
      <c r="C27" s="23" t="s">
        <v>27</v>
      </c>
      <c r="D27" s="22" t="s">
        <v>13</v>
      </c>
      <c r="E27" s="24"/>
      <c r="F27" s="26">
        <v>79</v>
      </c>
      <c r="G27" s="26">
        <f t="shared" si="0"/>
        <v>0</v>
      </c>
    </row>
    <row r="28" spans="1:7" s="2" customFormat="1" ht="13.5" customHeight="1">
      <c r="A28" s="2">
        <v>20</v>
      </c>
      <c r="B28" s="22">
        <v>3016</v>
      </c>
      <c r="C28" s="23" t="s">
        <v>28</v>
      </c>
      <c r="D28" s="22" t="s">
        <v>13</v>
      </c>
      <c r="E28" s="24"/>
      <c r="F28" s="26">
        <v>68.062884</v>
      </c>
      <c r="G28" s="26">
        <f t="shared" si="0"/>
        <v>0</v>
      </c>
    </row>
    <row r="29" spans="1:7" s="2" customFormat="1" ht="13.5" customHeight="1">
      <c r="A29" s="2">
        <v>21</v>
      </c>
      <c r="B29" s="22">
        <v>3017</v>
      </c>
      <c r="C29" s="23" t="s">
        <v>29</v>
      </c>
      <c r="D29" s="22" t="s">
        <v>13</v>
      </c>
      <c r="E29" s="24"/>
      <c r="F29" s="26">
        <v>68.062884</v>
      </c>
      <c r="G29" s="26">
        <f t="shared" si="0"/>
        <v>0</v>
      </c>
    </row>
    <row r="30" spans="1:7" s="2" customFormat="1" ht="13.5" customHeight="1">
      <c r="A30" s="2">
        <v>22</v>
      </c>
      <c r="B30" s="22">
        <v>3018</v>
      </c>
      <c r="C30" s="23" t="s">
        <v>30</v>
      </c>
      <c r="D30" s="22" t="s">
        <v>13</v>
      </c>
      <c r="E30" s="24"/>
      <c r="F30" s="26">
        <v>110.11322899999999</v>
      </c>
      <c r="G30" s="26">
        <f t="shared" si="0"/>
        <v>0</v>
      </c>
    </row>
    <row r="31" spans="1:7" s="2" customFormat="1" ht="13.5" customHeight="1">
      <c r="A31" s="2">
        <v>23</v>
      </c>
      <c r="B31" s="22">
        <v>3019</v>
      </c>
      <c r="C31" s="23" t="s">
        <v>31</v>
      </c>
      <c r="D31" s="22" t="s">
        <v>13</v>
      </c>
      <c r="E31" s="24"/>
      <c r="F31" s="26">
        <v>156.857566</v>
      </c>
      <c r="G31" s="26">
        <f t="shared" si="0"/>
        <v>0</v>
      </c>
    </row>
    <row r="32" spans="1:7" s="2" customFormat="1" ht="13.5" customHeight="1">
      <c r="A32" s="2">
        <v>24</v>
      </c>
      <c r="B32" s="22">
        <v>3020</v>
      </c>
      <c r="C32" s="23" t="s">
        <v>32</v>
      </c>
      <c r="D32" s="22" t="s">
        <v>13</v>
      </c>
      <c r="E32" s="24"/>
      <c r="F32" s="26">
        <v>97.009168</v>
      </c>
      <c r="G32" s="26">
        <f t="shared" si="0"/>
        <v>0</v>
      </c>
    </row>
    <row r="33" spans="1:7" s="2" customFormat="1" ht="13.5" customHeight="1">
      <c r="A33" s="2">
        <v>25</v>
      </c>
      <c r="B33" s="22">
        <v>3021</v>
      </c>
      <c r="C33" s="23" t="s">
        <v>33</v>
      </c>
      <c r="D33" s="22" t="s">
        <v>13</v>
      </c>
      <c r="E33" s="24"/>
      <c r="F33" s="26">
        <v>138.86393</v>
      </c>
      <c r="G33" s="26">
        <f t="shared" si="0"/>
        <v>0</v>
      </c>
    </row>
    <row r="34" spans="1:7" s="2" customFormat="1" ht="15.75" customHeight="1">
      <c r="A34" s="2">
        <v>26</v>
      </c>
      <c r="B34" s="117">
        <v>3119</v>
      </c>
      <c r="C34" s="28" t="s">
        <v>34</v>
      </c>
      <c r="D34" s="22" t="s">
        <v>13</v>
      </c>
      <c r="E34" s="24"/>
      <c r="F34" s="26">
        <v>138.86393</v>
      </c>
      <c r="G34" s="26">
        <f t="shared" si="0"/>
        <v>0</v>
      </c>
    </row>
    <row r="35" spans="1:7" s="2" customFormat="1" ht="13.5" customHeight="1">
      <c r="A35" s="2">
        <v>27</v>
      </c>
      <c r="B35" s="118"/>
      <c r="C35" s="28" t="s">
        <v>34</v>
      </c>
      <c r="D35" s="22" t="s">
        <v>13</v>
      </c>
      <c r="E35" s="24"/>
      <c r="F35" s="26">
        <v>138.86393</v>
      </c>
      <c r="G35" s="26">
        <f t="shared" si="0"/>
        <v>0</v>
      </c>
    </row>
    <row r="36" spans="1:7" s="2" customFormat="1" ht="13.5" customHeight="1">
      <c r="A36" s="2">
        <v>28</v>
      </c>
      <c r="B36" s="118"/>
      <c r="C36" s="28" t="s">
        <v>34</v>
      </c>
      <c r="D36" s="22" t="s">
        <v>13</v>
      </c>
      <c r="E36" s="24"/>
      <c r="F36" s="26">
        <v>138.86393</v>
      </c>
      <c r="G36" s="26">
        <f t="shared" si="0"/>
        <v>0</v>
      </c>
    </row>
    <row r="37" spans="1:7" s="2" customFormat="1" ht="13.5" customHeight="1">
      <c r="A37" s="2">
        <v>29</v>
      </c>
      <c r="B37" s="118"/>
      <c r="C37" s="28" t="s">
        <v>34</v>
      </c>
      <c r="D37" s="22" t="s">
        <v>13</v>
      </c>
      <c r="E37" s="24"/>
      <c r="F37" s="26">
        <v>138.86393</v>
      </c>
      <c r="G37" s="26">
        <f t="shared" si="0"/>
        <v>0</v>
      </c>
    </row>
    <row r="38" spans="1:7" s="2" customFormat="1" ht="13.5" customHeight="1">
      <c r="A38" s="2">
        <v>30</v>
      </c>
      <c r="B38" s="118"/>
      <c r="C38" s="28" t="s">
        <v>34</v>
      </c>
      <c r="D38" s="22" t="s">
        <v>13</v>
      </c>
      <c r="E38" s="24"/>
      <c r="F38" s="26">
        <v>138.86393</v>
      </c>
      <c r="G38" s="26">
        <f t="shared" si="0"/>
        <v>0</v>
      </c>
    </row>
    <row r="39" spans="1:7" s="2" customFormat="1" ht="13.5" customHeight="1">
      <c r="A39" s="2">
        <v>31</v>
      </c>
      <c r="B39" s="119"/>
      <c r="C39" s="28" t="s">
        <v>34</v>
      </c>
      <c r="D39" s="22" t="s">
        <v>13</v>
      </c>
      <c r="E39" s="24"/>
      <c r="F39" s="26">
        <v>138.86393</v>
      </c>
      <c r="G39" s="26">
        <f t="shared" si="0"/>
        <v>0</v>
      </c>
    </row>
    <row r="40" spans="1:7" s="2" customFormat="1" ht="12.75">
      <c r="A40" s="2">
        <v>32</v>
      </c>
      <c r="B40" s="22">
        <v>3023</v>
      </c>
      <c r="C40" s="23" t="s">
        <v>35</v>
      </c>
      <c r="D40" s="22" t="s">
        <v>13</v>
      </c>
      <c r="E40" s="24"/>
      <c r="F40" s="26">
        <v>461.771463</v>
      </c>
      <c r="G40" s="26">
        <f t="shared" si="0"/>
        <v>0</v>
      </c>
    </row>
    <row r="41" spans="1:7" s="2" customFormat="1" ht="13.5" customHeight="1">
      <c r="A41" s="2">
        <v>33</v>
      </c>
      <c r="B41" s="22">
        <v>3024</v>
      </c>
      <c r="C41" s="23" t="s">
        <v>36</v>
      </c>
      <c r="D41" s="22" t="s">
        <v>13</v>
      </c>
      <c r="E41" s="24"/>
      <c r="F41" s="26">
        <v>68.258467</v>
      </c>
      <c r="G41" s="26">
        <f t="shared" si="0"/>
        <v>0</v>
      </c>
    </row>
    <row r="42" spans="1:7" s="2" customFormat="1" ht="13.5" customHeight="1">
      <c r="A42" s="2">
        <v>34</v>
      </c>
      <c r="B42" s="22">
        <v>3025</v>
      </c>
      <c r="C42" s="23" t="s">
        <v>37</v>
      </c>
      <c r="D42" s="22" t="s">
        <v>13</v>
      </c>
      <c r="E42" s="24"/>
      <c r="F42" s="26">
        <v>68.258467</v>
      </c>
      <c r="G42" s="26">
        <f t="shared" si="0"/>
        <v>0</v>
      </c>
    </row>
    <row r="43" spans="1:7" s="2" customFormat="1" ht="13.5" customHeight="1">
      <c r="A43" s="2">
        <v>35</v>
      </c>
      <c r="B43" s="22">
        <v>3026</v>
      </c>
      <c r="C43" s="23" t="s">
        <v>38</v>
      </c>
      <c r="D43" s="22" t="s">
        <v>13</v>
      </c>
      <c r="E43" s="24"/>
      <c r="F43" s="26">
        <v>68.258467</v>
      </c>
      <c r="G43" s="26">
        <f t="shared" si="0"/>
        <v>0</v>
      </c>
    </row>
    <row r="44" spans="1:7" s="2" customFormat="1" ht="13.5" customHeight="1">
      <c r="A44" s="2">
        <v>36</v>
      </c>
      <c r="B44" s="22">
        <v>3027</v>
      </c>
      <c r="C44" s="23" t="s">
        <v>39</v>
      </c>
      <c r="D44" s="22" t="s">
        <v>13</v>
      </c>
      <c r="E44" s="24"/>
      <c r="F44" s="26">
        <v>164.09413700000002</v>
      </c>
      <c r="G44" s="26">
        <f t="shared" si="0"/>
        <v>0</v>
      </c>
    </row>
    <row r="45" spans="1:7" s="2" customFormat="1" ht="13.5" customHeight="1">
      <c r="A45" s="2">
        <v>37</v>
      </c>
      <c r="B45" s="22">
        <v>3028</v>
      </c>
      <c r="C45" s="23" t="s">
        <v>40</v>
      </c>
      <c r="D45" s="22" t="s">
        <v>13</v>
      </c>
      <c r="E45" s="24"/>
      <c r="F45" s="26">
        <v>68.258467</v>
      </c>
      <c r="G45" s="26">
        <f t="shared" si="0"/>
        <v>0</v>
      </c>
    </row>
    <row r="46" spans="1:7" s="2" customFormat="1" ht="13.5" customHeight="1">
      <c r="A46" s="2">
        <v>38</v>
      </c>
      <c r="B46" s="22">
        <v>3029</v>
      </c>
      <c r="C46" s="23" t="s">
        <v>41</v>
      </c>
      <c r="D46" s="22" t="s">
        <v>13</v>
      </c>
      <c r="E46" s="24"/>
      <c r="F46" s="26">
        <v>68.258467</v>
      </c>
      <c r="G46" s="26">
        <f t="shared" si="0"/>
        <v>0</v>
      </c>
    </row>
    <row r="47" spans="1:7" s="2" customFormat="1" ht="13.5" customHeight="1">
      <c r="A47" s="2">
        <v>39</v>
      </c>
      <c r="B47" s="22">
        <v>3030</v>
      </c>
      <c r="C47" s="23" t="s">
        <v>42</v>
      </c>
      <c r="D47" s="22" t="s">
        <v>13</v>
      </c>
      <c r="E47" s="24"/>
      <c r="F47" s="26">
        <v>68.258467</v>
      </c>
      <c r="G47" s="26">
        <f t="shared" si="0"/>
        <v>0</v>
      </c>
    </row>
    <row r="48" spans="1:7" s="2" customFormat="1" ht="29.25" customHeight="1">
      <c r="A48" s="2">
        <v>40</v>
      </c>
      <c r="B48" s="117">
        <v>3129</v>
      </c>
      <c r="C48" s="23" t="s">
        <v>43</v>
      </c>
      <c r="D48" s="22" t="s">
        <v>13</v>
      </c>
      <c r="E48" s="24"/>
      <c r="F48" s="26">
        <v>68.258467</v>
      </c>
      <c r="G48" s="26">
        <f t="shared" si="0"/>
        <v>0</v>
      </c>
    </row>
    <row r="49" spans="1:7" s="2" customFormat="1" ht="27.75" customHeight="1">
      <c r="A49" s="2">
        <v>41</v>
      </c>
      <c r="B49" s="118"/>
      <c r="C49" s="23" t="s">
        <v>43</v>
      </c>
      <c r="D49" s="22" t="s">
        <v>13</v>
      </c>
      <c r="E49" s="24"/>
      <c r="F49" s="26">
        <v>68.258467</v>
      </c>
      <c r="G49" s="26">
        <f t="shared" si="0"/>
        <v>0</v>
      </c>
    </row>
    <row r="50" spans="1:7" s="2" customFormat="1" ht="27.75" customHeight="1">
      <c r="A50" s="2">
        <v>42</v>
      </c>
      <c r="B50" s="118"/>
      <c r="C50" s="23" t="s">
        <v>43</v>
      </c>
      <c r="D50" s="22" t="s">
        <v>13</v>
      </c>
      <c r="E50" s="24"/>
      <c r="F50" s="26">
        <v>68.258467</v>
      </c>
      <c r="G50" s="26">
        <f t="shared" si="0"/>
        <v>0</v>
      </c>
    </row>
    <row r="51" spans="1:7" s="2" customFormat="1" ht="28.5" customHeight="1">
      <c r="A51" s="2">
        <v>43</v>
      </c>
      <c r="B51" s="118"/>
      <c r="C51" s="23" t="s">
        <v>43</v>
      </c>
      <c r="D51" s="22" t="s">
        <v>13</v>
      </c>
      <c r="E51" s="24"/>
      <c r="F51" s="26">
        <v>68.258467</v>
      </c>
      <c r="G51" s="26">
        <f t="shared" si="0"/>
        <v>0</v>
      </c>
    </row>
    <row r="52" spans="1:7" s="2" customFormat="1" ht="27" customHeight="1">
      <c r="A52" s="2">
        <v>44</v>
      </c>
      <c r="B52" s="119"/>
      <c r="C52" s="23" t="s">
        <v>43</v>
      </c>
      <c r="D52" s="22" t="s">
        <v>13</v>
      </c>
      <c r="E52" s="24"/>
      <c r="F52" s="26">
        <v>68.258467</v>
      </c>
      <c r="G52" s="26">
        <f t="shared" si="0"/>
        <v>0</v>
      </c>
    </row>
    <row r="53" spans="1:7" s="2" customFormat="1" ht="13.5" customHeight="1">
      <c r="A53" s="2">
        <v>45</v>
      </c>
      <c r="B53" s="22">
        <v>3032</v>
      </c>
      <c r="C53" s="23" t="s">
        <v>44</v>
      </c>
      <c r="D53" s="22" t="s">
        <v>13</v>
      </c>
      <c r="E53" s="24"/>
      <c r="F53" s="26">
        <v>219.24854299999998</v>
      </c>
      <c r="G53" s="26">
        <f t="shared" si="0"/>
        <v>0</v>
      </c>
    </row>
    <row r="54" spans="1:7" s="2" customFormat="1" ht="13.5" customHeight="1">
      <c r="A54" s="2">
        <v>46</v>
      </c>
      <c r="B54" s="22">
        <v>3033</v>
      </c>
      <c r="C54" s="23" t="s">
        <v>45</v>
      </c>
      <c r="D54" s="22" t="s">
        <v>13</v>
      </c>
      <c r="E54" s="24"/>
      <c r="F54" s="26">
        <v>98.964998</v>
      </c>
      <c r="G54" s="26">
        <f t="shared" si="0"/>
        <v>0</v>
      </c>
    </row>
    <row r="55" spans="1:7" s="2" customFormat="1" ht="13.5" customHeight="1">
      <c r="A55" s="2">
        <v>47</v>
      </c>
      <c r="B55" s="22">
        <v>3035</v>
      </c>
      <c r="C55" s="23" t="s">
        <v>46</v>
      </c>
      <c r="D55" s="22" t="s">
        <v>13</v>
      </c>
      <c r="E55" s="24"/>
      <c r="F55" s="26">
        <v>93.87984</v>
      </c>
      <c r="G55" s="26">
        <f t="shared" si="0"/>
        <v>0</v>
      </c>
    </row>
    <row r="56" spans="1:7" s="2" customFormat="1" ht="13.5" customHeight="1">
      <c r="A56" s="2">
        <v>48</v>
      </c>
      <c r="B56" s="22">
        <v>3036</v>
      </c>
      <c r="C56" s="23" t="s">
        <v>47</v>
      </c>
      <c r="D56" s="22" t="s">
        <v>13</v>
      </c>
      <c r="E56" s="24"/>
      <c r="F56" s="26">
        <v>102.68107499999999</v>
      </c>
      <c r="G56" s="26">
        <f t="shared" si="0"/>
        <v>0</v>
      </c>
    </row>
    <row r="57" spans="1:7" s="2" customFormat="1" ht="13.5" customHeight="1">
      <c r="A57" s="2">
        <v>49</v>
      </c>
      <c r="B57" s="117">
        <v>3139</v>
      </c>
      <c r="C57" s="23" t="s">
        <v>48</v>
      </c>
      <c r="D57" s="22" t="s">
        <v>13</v>
      </c>
      <c r="E57" s="24"/>
      <c r="F57" s="26">
        <v>96.42241899999999</v>
      </c>
      <c r="G57" s="26">
        <f t="shared" si="0"/>
        <v>0</v>
      </c>
    </row>
    <row r="58" spans="1:7" s="2" customFormat="1" ht="13.5" customHeight="1">
      <c r="A58" s="2">
        <v>50</v>
      </c>
      <c r="B58" s="120"/>
      <c r="C58" s="23" t="s">
        <v>48</v>
      </c>
      <c r="D58" s="22" t="s">
        <v>13</v>
      </c>
      <c r="E58" s="24"/>
      <c r="F58" s="26">
        <v>96.42241899999999</v>
      </c>
      <c r="G58" s="26">
        <f t="shared" si="0"/>
        <v>0</v>
      </c>
    </row>
    <row r="59" spans="1:7" s="2" customFormat="1" ht="13.5" customHeight="1">
      <c r="A59" s="2">
        <v>51</v>
      </c>
      <c r="B59" s="121"/>
      <c r="C59" s="23" t="s">
        <v>48</v>
      </c>
      <c r="D59" s="22" t="s">
        <v>13</v>
      </c>
      <c r="E59" s="24"/>
      <c r="F59" s="26">
        <v>96.42241899999999</v>
      </c>
      <c r="G59" s="26">
        <f t="shared" si="0"/>
        <v>0</v>
      </c>
    </row>
    <row r="60" spans="1:7" s="2" customFormat="1" ht="13.5" customHeight="1">
      <c r="A60" s="2">
        <v>52</v>
      </c>
      <c r="B60" s="29">
        <v>3037</v>
      </c>
      <c r="C60" s="30" t="s">
        <v>49</v>
      </c>
      <c r="D60" s="29" t="s">
        <v>13</v>
      </c>
      <c r="E60" s="31"/>
      <c r="F60" s="26">
        <v>108.352982</v>
      </c>
      <c r="G60" s="32" t="s">
        <v>50</v>
      </c>
    </row>
    <row r="61" spans="1:7" s="2" customFormat="1" ht="13.5" customHeight="1">
      <c r="A61" s="2">
        <v>53</v>
      </c>
      <c r="B61" s="29">
        <v>3096</v>
      </c>
      <c r="C61" s="30" t="s">
        <v>51</v>
      </c>
      <c r="D61" s="29" t="s">
        <v>13</v>
      </c>
      <c r="E61" s="31"/>
      <c r="F61" s="26">
        <v>186.97734799999998</v>
      </c>
      <c r="G61" s="32" t="s">
        <v>50</v>
      </c>
    </row>
    <row r="62" spans="1:7" s="2" customFormat="1" ht="13.5" customHeight="1">
      <c r="A62" s="2">
        <v>54</v>
      </c>
      <c r="B62" s="29">
        <v>3040</v>
      </c>
      <c r="C62" s="30" t="s">
        <v>52</v>
      </c>
      <c r="D62" s="29" t="s">
        <v>13</v>
      </c>
      <c r="E62" s="31"/>
      <c r="F62" s="26">
        <v>87.621184</v>
      </c>
      <c r="G62" s="32" t="s">
        <v>50</v>
      </c>
    </row>
    <row r="63" spans="1:7" s="2" customFormat="1" ht="13.5" customHeight="1">
      <c r="A63" s="2">
        <v>55</v>
      </c>
      <c r="B63" s="29">
        <v>3041</v>
      </c>
      <c r="C63" s="30" t="s">
        <v>53</v>
      </c>
      <c r="D63" s="29" t="s">
        <v>13</v>
      </c>
      <c r="E63" s="31"/>
      <c r="F63" s="26">
        <v>34.813774</v>
      </c>
      <c r="G63" s="32" t="s">
        <v>50</v>
      </c>
    </row>
    <row r="64" spans="1:7" s="2" customFormat="1" ht="15" customHeight="1">
      <c r="A64" s="2">
        <v>56</v>
      </c>
      <c r="B64" s="122" t="s">
        <v>54</v>
      </c>
      <c r="C64" s="30" t="s">
        <v>55</v>
      </c>
      <c r="D64" s="29" t="s">
        <v>13</v>
      </c>
      <c r="E64" s="31"/>
      <c r="F64" s="26">
        <v>93.87984</v>
      </c>
      <c r="G64" s="32" t="s">
        <v>50</v>
      </c>
    </row>
    <row r="65" spans="1:7" s="2" customFormat="1" ht="13.5" customHeight="1">
      <c r="A65" s="2">
        <v>57</v>
      </c>
      <c r="B65" s="120"/>
      <c r="C65" s="30" t="s">
        <v>55</v>
      </c>
      <c r="D65" s="29" t="s">
        <v>13</v>
      </c>
      <c r="E65" s="31"/>
      <c r="F65" s="26">
        <v>93.87984</v>
      </c>
      <c r="G65" s="32" t="s">
        <v>50</v>
      </c>
    </row>
    <row r="66" spans="1:7" s="2" customFormat="1" ht="13.5" customHeight="1">
      <c r="A66" s="2">
        <v>58</v>
      </c>
      <c r="B66" s="120"/>
      <c r="C66" s="30" t="s">
        <v>55</v>
      </c>
      <c r="D66" s="29" t="s">
        <v>13</v>
      </c>
      <c r="E66" s="31"/>
      <c r="F66" s="26">
        <v>93.87984</v>
      </c>
      <c r="G66" s="32" t="s">
        <v>50</v>
      </c>
    </row>
    <row r="67" spans="1:7" s="2" customFormat="1" ht="13.5" customHeight="1">
      <c r="A67" s="2">
        <v>59</v>
      </c>
      <c r="B67" s="121"/>
      <c r="C67" s="30" t="s">
        <v>55</v>
      </c>
      <c r="D67" s="29" t="s">
        <v>13</v>
      </c>
      <c r="E67" s="31"/>
      <c r="F67" s="26">
        <v>93.87984</v>
      </c>
      <c r="G67" s="32" t="s">
        <v>50</v>
      </c>
    </row>
    <row r="68" spans="1:7" s="2" customFormat="1" ht="13.5" customHeight="1">
      <c r="A68" s="2">
        <v>60</v>
      </c>
      <c r="B68" s="22">
        <v>3042</v>
      </c>
      <c r="C68" s="23" t="s">
        <v>56</v>
      </c>
      <c r="D68" s="22" t="s">
        <v>13</v>
      </c>
      <c r="E68" s="24"/>
      <c r="F68" s="26">
        <v>659.505876</v>
      </c>
      <c r="G68" s="26">
        <f t="shared" si="0"/>
        <v>0</v>
      </c>
    </row>
    <row r="69" spans="1:7" s="2" customFormat="1" ht="13.5" customHeight="1">
      <c r="A69" s="2">
        <v>61</v>
      </c>
      <c r="B69" s="22" t="s">
        <v>57</v>
      </c>
      <c r="C69" s="23" t="s">
        <v>58</v>
      </c>
      <c r="D69" s="22" t="s">
        <v>13</v>
      </c>
      <c r="E69" s="24"/>
      <c r="F69" s="26">
        <v>1613.55975</v>
      </c>
      <c r="G69" s="26">
        <f t="shared" si="0"/>
        <v>0</v>
      </c>
    </row>
    <row r="70" spans="1:7" s="2" customFormat="1" ht="13.5" customHeight="1">
      <c r="A70" s="2">
        <v>62</v>
      </c>
      <c r="B70" s="22">
        <v>30482</v>
      </c>
      <c r="C70" s="23" t="s">
        <v>59</v>
      </c>
      <c r="D70" s="22" t="s">
        <v>13</v>
      </c>
      <c r="E70" s="24"/>
      <c r="F70" s="26">
        <v>9753</v>
      </c>
      <c r="G70" s="26">
        <f t="shared" si="0"/>
        <v>0</v>
      </c>
    </row>
    <row r="71" spans="1:7" s="2" customFormat="1" ht="13.5" customHeight="1">
      <c r="A71" s="2">
        <v>63</v>
      </c>
      <c r="B71" s="22" t="s">
        <v>60</v>
      </c>
      <c r="C71" s="23" t="s">
        <v>61</v>
      </c>
      <c r="D71" s="22" t="s">
        <v>13</v>
      </c>
      <c r="E71" s="24"/>
      <c r="F71" s="26">
        <v>1222.9804989999998</v>
      </c>
      <c r="G71" s="26">
        <f t="shared" si="0"/>
        <v>0</v>
      </c>
    </row>
    <row r="72" spans="1:7" s="2" customFormat="1" ht="13.5" customHeight="1">
      <c r="A72" s="2">
        <v>64</v>
      </c>
      <c r="B72" s="22">
        <v>30502</v>
      </c>
      <c r="C72" s="23" t="s">
        <v>62</v>
      </c>
      <c r="D72" s="22" t="s">
        <v>13</v>
      </c>
      <c r="E72" s="24"/>
      <c r="F72" s="26">
        <v>9753</v>
      </c>
      <c r="G72" s="26">
        <f t="shared" si="0"/>
        <v>0</v>
      </c>
    </row>
    <row r="73" spans="1:7" s="2" customFormat="1" ht="13.5" customHeight="1">
      <c r="A73" s="2">
        <v>65</v>
      </c>
      <c r="B73" s="22" t="s">
        <v>63</v>
      </c>
      <c r="C73" s="23" t="s">
        <v>64</v>
      </c>
      <c r="D73" s="22" t="s">
        <v>13</v>
      </c>
      <c r="E73" s="24"/>
      <c r="F73" s="26">
        <v>947.795218</v>
      </c>
      <c r="G73" s="26">
        <f t="shared" si="0"/>
        <v>0</v>
      </c>
    </row>
    <row r="74" spans="1:7" s="2" customFormat="1" ht="13.5" customHeight="1">
      <c r="A74" s="2">
        <v>66</v>
      </c>
      <c r="B74" s="22">
        <v>30522</v>
      </c>
      <c r="C74" s="23" t="s">
        <v>65</v>
      </c>
      <c r="D74" s="22" t="s">
        <v>13</v>
      </c>
      <c r="E74" s="24"/>
      <c r="F74" s="26">
        <v>9753</v>
      </c>
      <c r="G74" s="26">
        <f t="shared" si="0"/>
        <v>0</v>
      </c>
    </row>
    <row r="75" spans="1:7" s="2" customFormat="1" ht="13.5" customHeight="1">
      <c r="A75" s="2">
        <v>67</v>
      </c>
      <c r="B75" s="22">
        <v>3053</v>
      </c>
      <c r="C75" s="23" t="s">
        <v>66</v>
      </c>
      <c r="D75" s="22" t="s">
        <v>13</v>
      </c>
      <c r="E75" s="24"/>
      <c r="F75" s="26">
        <v>392.926247</v>
      </c>
      <c r="G75" s="26">
        <f t="shared" si="0"/>
        <v>0</v>
      </c>
    </row>
    <row r="76" spans="1:7" s="2" customFormat="1" ht="13.5" customHeight="1">
      <c r="A76" s="2">
        <v>68</v>
      </c>
      <c r="B76" s="22">
        <v>3054</v>
      </c>
      <c r="C76" s="23" t="s">
        <v>67</v>
      </c>
      <c r="D76" s="22" t="s">
        <v>13</v>
      </c>
      <c r="E76" s="24"/>
      <c r="F76" s="26">
        <v>350.09357</v>
      </c>
      <c r="G76" s="26">
        <f t="shared" si="0"/>
        <v>0</v>
      </c>
    </row>
    <row r="77" spans="1:7" s="2" customFormat="1" ht="13.5" customHeight="1">
      <c r="A77" s="2">
        <v>69</v>
      </c>
      <c r="B77" s="22">
        <v>3058</v>
      </c>
      <c r="C77" s="23" t="s">
        <v>68</v>
      </c>
      <c r="D77" s="22" t="s">
        <v>13</v>
      </c>
      <c r="E77" s="24"/>
      <c r="F77" s="26">
        <v>720.723355</v>
      </c>
      <c r="G77" s="26">
        <f t="shared" si="0"/>
        <v>0</v>
      </c>
    </row>
    <row r="78" spans="1:7" s="2" customFormat="1" ht="13.5" customHeight="1">
      <c r="A78" s="2">
        <v>70</v>
      </c>
      <c r="B78" s="22">
        <v>3059</v>
      </c>
      <c r="C78" s="23" t="s">
        <v>69</v>
      </c>
      <c r="D78" s="22" t="s">
        <v>13</v>
      </c>
      <c r="E78" s="24"/>
      <c r="F78" s="26">
        <v>720.723355</v>
      </c>
      <c r="G78" s="26">
        <f t="shared" si="0"/>
        <v>0</v>
      </c>
    </row>
    <row r="79" spans="1:7" s="2" customFormat="1" ht="13.5" customHeight="1">
      <c r="A79" s="2">
        <v>71</v>
      </c>
      <c r="B79" s="22">
        <v>3060</v>
      </c>
      <c r="C79" s="23" t="s">
        <v>70</v>
      </c>
      <c r="D79" s="22" t="s">
        <v>13</v>
      </c>
      <c r="E79" s="24"/>
      <c r="F79" s="26">
        <v>899.095051</v>
      </c>
      <c r="G79" s="26">
        <f t="shared" si="0"/>
        <v>0</v>
      </c>
    </row>
    <row r="80" spans="1:7" s="2" customFormat="1" ht="13.5" customHeight="1">
      <c r="A80" s="2">
        <v>72</v>
      </c>
      <c r="B80" s="117">
        <v>3169</v>
      </c>
      <c r="C80" s="23" t="s">
        <v>71</v>
      </c>
      <c r="D80" s="22" t="s">
        <v>13</v>
      </c>
      <c r="E80" s="24"/>
      <c r="F80" s="26">
        <v>1087.44148</v>
      </c>
      <c r="G80" s="26">
        <f t="shared" si="0"/>
        <v>0</v>
      </c>
    </row>
    <row r="81" spans="1:7" s="2" customFormat="1" ht="13.5" customHeight="1">
      <c r="A81" s="2">
        <v>73</v>
      </c>
      <c r="B81" s="120"/>
      <c r="C81" s="23" t="s">
        <v>71</v>
      </c>
      <c r="D81" s="22" t="s">
        <v>13</v>
      </c>
      <c r="E81" s="24"/>
      <c r="F81" s="26">
        <v>1087.44148</v>
      </c>
      <c r="G81" s="26">
        <f aca="true" t="shared" si="1" ref="G81:G91">E81*F81</f>
        <v>0</v>
      </c>
    </row>
    <row r="82" spans="1:7" s="2" customFormat="1" ht="13.5" customHeight="1">
      <c r="A82" s="2">
        <v>74</v>
      </c>
      <c r="B82" s="120"/>
      <c r="C82" s="23" t="s">
        <v>71</v>
      </c>
      <c r="D82" s="22" t="s">
        <v>13</v>
      </c>
      <c r="E82" s="24"/>
      <c r="F82" s="26">
        <v>1087.44148</v>
      </c>
      <c r="G82" s="26">
        <f t="shared" si="1"/>
        <v>0</v>
      </c>
    </row>
    <row r="83" spans="1:7" s="2" customFormat="1" ht="13.5" customHeight="1">
      <c r="A83" s="2">
        <v>75</v>
      </c>
      <c r="B83" s="120"/>
      <c r="C83" s="23" t="s">
        <v>71</v>
      </c>
      <c r="D83" s="22" t="s">
        <v>13</v>
      </c>
      <c r="E83" s="24"/>
      <c r="F83" s="26">
        <v>1087.44148</v>
      </c>
      <c r="G83" s="26">
        <f t="shared" si="1"/>
        <v>0</v>
      </c>
    </row>
    <row r="84" spans="1:7" s="2" customFormat="1" ht="13.5" customHeight="1">
      <c r="A84" s="2">
        <v>76</v>
      </c>
      <c r="B84" s="120"/>
      <c r="C84" s="23" t="s">
        <v>71</v>
      </c>
      <c r="D84" s="22" t="s">
        <v>13</v>
      </c>
      <c r="E84" s="24"/>
      <c r="F84" s="26">
        <v>1087.44148</v>
      </c>
      <c r="G84" s="26">
        <f t="shared" si="1"/>
        <v>0</v>
      </c>
    </row>
    <row r="85" spans="1:7" s="2" customFormat="1" ht="13.5" customHeight="1">
      <c r="A85" s="2">
        <v>77</v>
      </c>
      <c r="B85" s="120"/>
      <c r="C85" s="23" t="s">
        <v>71</v>
      </c>
      <c r="D85" s="22" t="s">
        <v>13</v>
      </c>
      <c r="E85" s="24"/>
      <c r="F85" s="26">
        <v>1087.44148</v>
      </c>
      <c r="G85" s="26">
        <f t="shared" si="1"/>
        <v>0</v>
      </c>
    </row>
    <row r="86" spans="1:7" s="2" customFormat="1" ht="13.5" customHeight="1">
      <c r="A86" s="2">
        <v>78</v>
      </c>
      <c r="B86" s="120"/>
      <c r="C86" s="23" t="s">
        <v>71</v>
      </c>
      <c r="D86" s="22" t="s">
        <v>13</v>
      </c>
      <c r="E86" s="24"/>
      <c r="F86" s="26">
        <v>1087.44148</v>
      </c>
      <c r="G86" s="26">
        <f t="shared" si="1"/>
        <v>0</v>
      </c>
    </row>
    <row r="87" spans="1:7" s="2" customFormat="1" ht="13.5" customHeight="1">
      <c r="A87" s="2">
        <v>79</v>
      </c>
      <c r="B87" s="120"/>
      <c r="C87" s="23" t="s">
        <v>71</v>
      </c>
      <c r="D87" s="22" t="s">
        <v>13</v>
      </c>
      <c r="E87" s="24"/>
      <c r="F87" s="26">
        <v>1087.44148</v>
      </c>
      <c r="G87" s="26">
        <f t="shared" si="1"/>
        <v>0</v>
      </c>
    </row>
    <row r="88" spans="1:7" s="2" customFormat="1" ht="13.5" customHeight="1">
      <c r="A88" s="2">
        <v>80</v>
      </c>
      <c r="B88" s="120"/>
      <c r="C88" s="23" t="s">
        <v>71</v>
      </c>
      <c r="D88" s="22" t="s">
        <v>13</v>
      </c>
      <c r="E88" s="24"/>
      <c r="F88" s="26">
        <v>1087.44148</v>
      </c>
      <c r="G88" s="26">
        <f t="shared" si="1"/>
        <v>0</v>
      </c>
    </row>
    <row r="89" spans="1:7" s="2" customFormat="1" ht="13.5" customHeight="1">
      <c r="A89" s="2">
        <v>81</v>
      </c>
      <c r="B89" s="120"/>
      <c r="C89" s="23" t="s">
        <v>71</v>
      </c>
      <c r="D89" s="22" t="s">
        <v>13</v>
      </c>
      <c r="E89" s="24"/>
      <c r="F89" s="26">
        <v>1087.44148</v>
      </c>
      <c r="G89" s="26">
        <f t="shared" si="1"/>
        <v>0</v>
      </c>
    </row>
    <row r="90" spans="1:7" s="2" customFormat="1" ht="13.5" customHeight="1">
      <c r="A90" s="2">
        <v>82</v>
      </c>
      <c r="B90" s="121"/>
      <c r="C90" s="23" t="s">
        <v>71</v>
      </c>
      <c r="D90" s="22" t="s">
        <v>13</v>
      </c>
      <c r="E90" s="24"/>
      <c r="F90" s="26">
        <v>1087.44148</v>
      </c>
      <c r="G90" s="26">
        <f t="shared" si="1"/>
        <v>0</v>
      </c>
    </row>
    <row r="91" spans="1:7" s="2" customFormat="1" ht="13.5" customHeight="1">
      <c r="A91" s="2">
        <v>83</v>
      </c>
      <c r="B91" s="22" t="s">
        <v>72</v>
      </c>
      <c r="C91" s="23" t="s">
        <v>73</v>
      </c>
      <c r="D91" s="22" t="s">
        <v>13</v>
      </c>
      <c r="E91" s="24"/>
      <c r="F91" s="26">
        <v>988.672065</v>
      </c>
      <c r="G91" s="26">
        <f t="shared" si="1"/>
        <v>0</v>
      </c>
    </row>
    <row r="92" spans="1:7" s="2" customFormat="1" ht="26.25" customHeight="1">
      <c r="A92" s="2">
        <v>84</v>
      </c>
      <c r="B92" s="22" t="s">
        <v>74</v>
      </c>
      <c r="C92" s="23" t="s">
        <v>75</v>
      </c>
      <c r="D92" s="22" t="s">
        <v>13</v>
      </c>
      <c r="E92" s="24"/>
      <c r="F92" s="57">
        <v>1417.390001</v>
      </c>
      <c r="G92" s="26">
        <f t="shared" si="0"/>
        <v>0</v>
      </c>
    </row>
    <row r="93" spans="1:7" s="2" customFormat="1" ht="28.5" customHeight="1">
      <c r="A93" s="2">
        <v>85</v>
      </c>
      <c r="B93" s="58" t="s">
        <v>76</v>
      </c>
      <c r="C93" s="59" t="s">
        <v>77</v>
      </c>
      <c r="D93" s="58" t="s">
        <v>13</v>
      </c>
      <c r="E93" s="60"/>
      <c r="F93" s="61">
        <v>426</v>
      </c>
      <c r="G93" s="61">
        <f>E93*F93</f>
        <v>0</v>
      </c>
    </row>
    <row r="94" spans="1:7" s="2" customFormat="1" ht="13.5" customHeight="1">
      <c r="A94" s="2">
        <v>86</v>
      </c>
      <c r="B94" s="117">
        <v>3179</v>
      </c>
      <c r="C94" s="23" t="s">
        <v>78</v>
      </c>
      <c r="D94" s="22" t="s">
        <v>13</v>
      </c>
      <c r="E94" s="24"/>
      <c r="F94" s="26">
        <v>944</v>
      </c>
      <c r="G94" s="26">
        <f>E94*F94</f>
        <v>0</v>
      </c>
    </row>
    <row r="95" spans="1:7" s="2" customFormat="1" ht="13.5" customHeight="1">
      <c r="A95" s="2">
        <v>87</v>
      </c>
      <c r="B95" s="120"/>
      <c r="C95" s="23" t="s">
        <v>78</v>
      </c>
      <c r="D95" s="22" t="s">
        <v>13</v>
      </c>
      <c r="E95" s="24"/>
      <c r="F95" s="26">
        <v>944</v>
      </c>
      <c r="G95" s="26">
        <f aca="true" t="shared" si="2" ref="G95:G105">E95*F95</f>
        <v>0</v>
      </c>
    </row>
    <row r="96" spans="1:7" s="2" customFormat="1" ht="13.5" customHeight="1">
      <c r="A96" s="2">
        <v>88</v>
      </c>
      <c r="B96" s="120"/>
      <c r="C96" s="23" t="s">
        <v>78</v>
      </c>
      <c r="D96" s="22" t="s">
        <v>13</v>
      </c>
      <c r="E96" s="24"/>
      <c r="F96" s="26">
        <v>944</v>
      </c>
      <c r="G96" s="26">
        <f t="shared" si="2"/>
        <v>0</v>
      </c>
    </row>
    <row r="97" spans="1:7" s="2" customFormat="1" ht="13.5" customHeight="1">
      <c r="A97" s="2">
        <v>89</v>
      </c>
      <c r="B97" s="120"/>
      <c r="C97" s="23" t="s">
        <v>78</v>
      </c>
      <c r="D97" s="22" t="s">
        <v>13</v>
      </c>
      <c r="E97" s="24"/>
      <c r="F97" s="26">
        <v>944</v>
      </c>
      <c r="G97" s="26">
        <f t="shared" si="2"/>
        <v>0</v>
      </c>
    </row>
    <row r="98" spans="1:7" s="2" customFormat="1" ht="13.5" customHeight="1">
      <c r="A98" s="2">
        <v>90</v>
      </c>
      <c r="B98" s="120"/>
      <c r="C98" s="23" t="s">
        <v>78</v>
      </c>
      <c r="D98" s="22" t="s">
        <v>13</v>
      </c>
      <c r="E98" s="24"/>
      <c r="F98" s="26">
        <v>944</v>
      </c>
      <c r="G98" s="26">
        <f t="shared" si="2"/>
        <v>0</v>
      </c>
    </row>
    <row r="99" spans="1:7" s="2" customFormat="1" ht="13.5" customHeight="1">
      <c r="A99" s="2">
        <v>91</v>
      </c>
      <c r="B99" s="120"/>
      <c r="C99" s="23" t="s">
        <v>78</v>
      </c>
      <c r="D99" s="22" t="s">
        <v>13</v>
      </c>
      <c r="E99" s="24"/>
      <c r="F99" s="26">
        <v>944</v>
      </c>
      <c r="G99" s="26">
        <f t="shared" si="2"/>
        <v>0</v>
      </c>
    </row>
    <row r="100" spans="1:7" s="2" customFormat="1" ht="13.5" customHeight="1">
      <c r="A100" s="2">
        <v>92</v>
      </c>
      <c r="B100" s="120"/>
      <c r="C100" s="23" t="s">
        <v>78</v>
      </c>
      <c r="D100" s="22" t="s">
        <v>13</v>
      </c>
      <c r="E100" s="24"/>
      <c r="F100" s="26">
        <v>944</v>
      </c>
      <c r="G100" s="26">
        <f t="shared" si="2"/>
        <v>0</v>
      </c>
    </row>
    <row r="101" spans="1:7" s="2" customFormat="1" ht="13.5" customHeight="1">
      <c r="A101" s="2">
        <v>93</v>
      </c>
      <c r="B101" s="120"/>
      <c r="C101" s="23" t="s">
        <v>78</v>
      </c>
      <c r="D101" s="22" t="s">
        <v>13</v>
      </c>
      <c r="E101" s="24"/>
      <c r="F101" s="26">
        <v>944</v>
      </c>
      <c r="G101" s="26">
        <f t="shared" si="2"/>
        <v>0</v>
      </c>
    </row>
    <row r="102" spans="1:7" s="2" customFormat="1" ht="13.5" customHeight="1">
      <c r="A102" s="2">
        <v>94</v>
      </c>
      <c r="B102" s="120"/>
      <c r="C102" s="23" t="s">
        <v>78</v>
      </c>
      <c r="D102" s="22" t="s">
        <v>13</v>
      </c>
      <c r="E102" s="24"/>
      <c r="F102" s="26">
        <v>944</v>
      </c>
      <c r="G102" s="26">
        <f t="shared" si="2"/>
        <v>0</v>
      </c>
    </row>
    <row r="103" spans="1:7" s="2" customFormat="1" ht="13.5" customHeight="1">
      <c r="A103" s="2">
        <v>95</v>
      </c>
      <c r="B103" s="120"/>
      <c r="C103" s="23" t="s">
        <v>78</v>
      </c>
      <c r="D103" s="22" t="s">
        <v>13</v>
      </c>
      <c r="E103" s="24"/>
      <c r="F103" s="26">
        <v>944</v>
      </c>
      <c r="G103" s="26">
        <f t="shared" si="2"/>
        <v>0</v>
      </c>
    </row>
    <row r="104" spans="1:7" s="2" customFormat="1" ht="13.5" customHeight="1">
      <c r="A104" s="2">
        <v>96</v>
      </c>
      <c r="B104" s="121"/>
      <c r="C104" s="23" t="s">
        <v>78</v>
      </c>
      <c r="D104" s="22" t="s">
        <v>13</v>
      </c>
      <c r="E104" s="24"/>
      <c r="F104" s="26">
        <v>944</v>
      </c>
      <c r="G104" s="26">
        <f t="shared" si="2"/>
        <v>0</v>
      </c>
    </row>
    <row r="105" spans="1:7" s="2" customFormat="1" ht="28.5" customHeight="1">
      <c r="A105" s="2">
        <v>97</v>
      </c>
      <c r="B105" s="22" t="s">
        <v>79</v>
      </c>
      <c r="C105" s="23" t="s">
        <v>80</v>
      </c>
      <c r="D105" s="22" t="s">
        <v>13</v>
      </c>
      <c r="E105" s="24"/>
      <c r="F105" s="57">
        <v>971</v>
      </c>
      <c r="G105" s="26">
        <f t="shared" si="2"/>
        <v>0</v>
      </c>
    </row>
    <row r="106" spans="1:7" s="2" customFormat="1" ht="14.25" customHeight="1">
      <c r="A106" s="2">
        <v>98</v>
      </c>
      <c r="B106" s="117">
        <v>3189</v>
      </c>
      <c r="C106" s="23" t="s">
        <v>81</v>
      </c>
      <c r="D106" s="22" t="s">
        <v>13</v>
      </c>
      <c r="E106" s="24"/>
      <c r="F106" s="26">
        <v>971</v>
      </c>
      <c r="G106" s="26">
        <f aca="true" t="shared" si="3" ref="G106:G138">E106*F106</f>
        <v>0</v>
      </c>
    </row>
    <row r="107" spans="1:7" s="2" customFormat="1" ht="14.25" customHeight="1">
      <c r="A107" s="2">
        <v>99</v>
      </c>
      <c r="B107" s="120"/>
      <c r="C107" s="23" t="s">
        <v>81</v>
      </c>
      <c r="D107" s="22" t="s">
        <v>13</v>
      </c>
      <c r="E107" s="24"/>
      <c r="F107" s="26">
        <v>971</v>
      </c>
      <c r="G107" s="26">
        <f aca="true" t="shared" si="4" ref="G107:G112">E107*F107</f>
        <v>0</v>
      </c>
    </row>
    <row r="108" spans="1:7" s="2" customFormat="1" ht="14.25" customHeight="1">
      <c r="A108" s="2">
        <v>100</v>
      </c>
      <c r="B108" s="120"/>
      <c r="C108" s="23" t="s">
        <v>81</v>
      </c>
      <c r="D108" s="22" t="s">
        <v>13</v>
      </c>
      <c r="E108" s="24"/>
      <c r="F108" s="26">
        <v>971</v>
      </c>
      <c r="G108" s="26">
        <f t="shared" si="4"/>
        <v>0</v>
      </c>
    </row>
    <row r="109" spans="1:7" s="2" customFormat="1" ht="14.25" customHeight="1">
      <c r="A109" s="2">
        <v>101</v>
      </c>
      <c r="B109" s="120"/>
      <c r="C109" s="23" t="s">
        <v>81</v>
      </c>
      <c r="D109" s="22" t="s">
        <v>13</v>
      </c>
      <c r="E109" s="24"/>
      <c r="F109" s="26">
        <v>971</v>
      </c>
      <c r="G109" s="26">
        <f t="shared" si="4"/>
        <v>0</v>
      </c>
    </row>
    <row r="110" spans="1:7" s="2" customFormat="1" ht="14.25" customHeight="1">
      <c r="A110" s="2">
        <v>102</v>
      </c>
      <c r="B110" s="120"/>
      <c r="C110" s="23" t="s">
        <v>81</v>
      </c>
      <c r="D110" s="22" t="s">
        <v>13</v>
      </c>
      <c r="E110" s="24"/>
      <c r="F110" s="26">
        <v>971</v>
      </c>
      <c r="G110" s="26">
        <f t="shared" si="4"/>
        <v>0</v>
      </c>
    </row>
    <row r="111" spans="1:7" s="2" customFormat="1" ht="14.25" customHeight="1">
      <c r="A111" s="2">
        <v>103</v>
      </c>
      <c r="B111" s="121"/>
      <c r="C111" s="23" t="s">
        <v>81</v>
      </c>
      <c r="D111" s="22" t="s">
        <v>13</v>
      </c>
      <c r="E111" s="24"/>
      <c r="F111" s="26">
        <v>971</v>
      </c>
      <c r="G111" s="26">
        <f t="shared" si="4"/>
        <v>0</v>
      </c>
    </row>
    <row r="112" spans="1:7" s="2" customFormat="1" ht="13.5" customHeight="1">
      <c r="A112" s="2">
        <v>104</v>
      </c>
      <c r="B112" s="22">
        <v>3089</v>
      </c>
      <c r="C112" s="23" t="s">
        <v>82</v>
      </c>
      <c r="D112" s="22" t="s">
        <v>13</v>
      </c>
      <c r="E112" s="24"/>
      <c r="F112" s="26">
        <v>273</v>
      </c>
      <c r="G112" s="26">
        <f t="shared" si="4"/>
        <v>0</v>
      </c>
    </row>
    <row r="113" spans="1:7" s="2" customFormat="1" ht="13.5" customHeight="1">
      <c r="A113" s="2">
        <v>105</v>
      </c>
      <c r="B113" s="22">
        <v>3090</v>
      </c>
      <c r="C113" s="62" t="s">
        <v>83</v>
      </c>
      <c r="D113" s="22" t="s">
        <v>13</v>
      </c>
      <c r="E113" s="24"/>
      <c r="F113" s="26">
        <v>220</v>
      </c>
      <c r="G113" s="26">
        <f t="shared" si="3"/>
        <v>0</v>
      </c>
    </row>
    <row r="114" spans="1:7" s="2" customFormat="1" ht="13.5" customHeight="1">
      <c r="A114" s="2">
        <v>106</v>
      </c>
      <c r="B114" s="22">
        <v>3091</v>
      </c>
      <c r="C114" s="23" t="s">
        <v>84</v>
      </c>
      <c r="D114" s="22" t="s">
        <v>13</v>
      </c>
      <c r="E114" s="24"/>
      <c r="F114" s="26">
        <v>8003</v>
      </c>
      <c r="G114" s="26">
        <f t="shared" si="3"/>
        <v>0</v>
      </c>
    </row>
    <row r="115" spans="1:7" s="2" customFormat="1" ht="12.75">
      <c r="A115" s="2">
        <v>107</v>
      </c>
      <c r="B115" s="22">
        <v>3092</v>
      </c>
      <c r="C115" s="62" t="s">
        <v>85</v>
      </c>
      <c r="D115" s="22" t="s">
        <v>13</v>
      </c>
      <c r="E115" s="24"/>
      <c r="F115" s="26">
        <v>8003</v>
      </c>
      <c r="G115" s="26">
        <f t="shared" si="3"/>
        <v>0</v>
      </c>
    </row>
    <row r="116" spans="1:7" s="2" customFormat="1" ht="13.5" customHeight="1">
      <c r="A116" s="2">
        <v>108</v>
      </c>
      <c r="B116" s="22">
        <v>3093</v>
      </c>
      <c r="C116" s="62" t="s">
        <v>86</v>
      </c>
      <c r="D116" s="22" t="s">
        <v>13</v>
      </c>
      <c r="E116" s="24"/>
      <c r="F116" s="26">
        <v>8003</v>
      </c>
      <c r="G116" s="26">
        <f t="shared" si="3"/>
        <v>0</v>
      </c>
    </row>
    <row r="117" spans="1:7" s="2" customFormat="1" ht="13.5" customHeight="1">
      <c r="A117" s="2">
        <v>109</v>
      </c>
      <c r="B117" s="22">
        <v>3200</v>
      </c>
      <c r="C117" s="62" t="s">
        <v>87</v>
      </c>
      <c r="D117" s="22" t="s">
        <v>13</v>
      </c>
      <c r="E117" s="24"/>
      <c r="F117" s="26">
        <v>12031</v>
      </c>
      <c r="G117" s="26">
        <f t="shared" si="3"/>
        <v>0</v>
      </c>
    </row>
    <row r="118" spans="1:7" s="2" customFormat="1" ht="17.25" customHeight="1">
      <c r="A118" s="2">
        <v>110</v>
      </c>
      <c r="B118" s="22">
        <v>3199</v>
      </c>
      <c r="C118" s="23" t="s">
        <v>88</v>
      </c>
      <c r="D118" s="22" t="s">
        <v>13</v>
      </c>
      <c r="E118" s="24"/>
      <c r="F118" s="26">
        <v>310</v>
      </c>
      <c r="G118" s="26">
        <f t="shared" si="3"/>
        <v>0</v>
      </c>
    </row>
    <row r="119" spans="1:7" s="2" customFormat="1" ht="12.75">
      <c r="A119" s="2">
        <v>111</v>
      </c>
      <c r="B119" s="22">
        <v>3201</v>
      </c>
      <c r="C119" s="23" t="s">
        <v>89</v>
      </c>
      <c r="D119" s="22" t="s">
        <v>13</v>
      </c>
      <c r="E119" s="24"/>
      <c r="F119" s="26">
        <v>2483</v>
      </c>
      <c r="G119" s="26">
        <f t="shared" si="3"/>
        <v>0</v>
      </c>
    </row>
    <row r="120" spans="1:7" s="2" customFormat="1" ht="13.5" customHeight="1">
      <c r="A120" s="2">
        <v>112</v>
      </c>
      <c r="B120" s="22">
        <v>3095</v>
      </c>
      <c r="C120" s="23" t="s">
        <v>90</v>
      </c>
      <c r="D120" s="22" t="s">
        <v>13</v>
      </c>
      <c r="E120" s="24"/>
      <c r="F120" s="26">
        <v>0</v>
      </c>
      <c r="G120" s="26">
        <f t="shared" si="3"/>
        <v>0</v>
      </c>
    </row>
    <row r="121" spans="1:7" s="2" customFormat="1" ht="13.5" customHeight="1">
      <c r="A121" s="2">
        <v>113</v>
      </c>
      <c r="B121" s="63">
        <v>30941</v>
      </c>
      <c r="C121" s="64" t="s">
        <v>91</v>
      </c>
      <c r="D121" s="22" t="s">
        <v>92</v>
      </c>
      <c r="E121" s="24"/>
      <c r="F121" s="26">
        <v>51</v>
      </c>
      <c r="G121" s="26">
        <f t="shared" si="3"/>
        <v>0</v>
      </c>
    </row>
    <row r="122" spans="1:7" s="2" customFormat="1" ht="13.5" customHeight="1">
      <c r="A122" s="2">
        <v>114</v>
      </c>
      <c r="B122" s="63">
        <v>30942</v>
      </c>
      <c r="C122" s="65" t="s">
        <v>93</v>
      </c>
      <c r="D122" s="66" t="s">
        <v>94</v>
      </c>
      <c r="E122" s="67"/>
      <c r="F122" s="26">
        <v>23</v>
      </c>
      <c r="G122" s="26">
        <f t="shared" si="3"/>
        <v>0</v>
      </c>
    </row>
    <row r="123" spans="1:7" s="2" customFormat="1" ht="12.75" customHeight="1">
      <c r="A123" s="2">
        <v>115</v>
      </c>
      <c r="B123" s="63">
        <v>4100</v>
      </c>
      <c r="C123" s="64" t="s">
        <v>95</v>
      </c>
      <c r="D123" s="22" t="s">
        <v>96</v>
      </c>
      <c r="E123" s="123"/>
      <c r="F123" s="26">
        <v>0</v>
      </c>
      <c r="G123" s="124" t="s">
        <v>50</v>
      </c>
    </row>
    <row r="124" spans="1:7" s="2" customFormat="1" ht="12.75" customHeight="1">
      <c r="A124" s="2">
        <v>116</v>
      </c>
      <c r="B124" s="22">
        <v>4101</v>
      </c>
      <c r="C124" s="125" t="s">
        <v>97</v>
      </c>
      <c r="D124" s="22" t="s">
        <v>96</v>
      </c>
      <c r="E124" s="123"/>
      <c r="F124" s="26">
        <v>473</v>
      </c>
      <c r="G124" s="26">
        <f t="shared" si="3"/>
        <v>0</v>
      </c>
    </row>
    <row r="125" spans="1:7" s="2" customFormat="1" ht="12.75" customHeight="1">
      <c r="A125" s="2">
        <v>117</v>
      </c>
      <c r="B125" s="22">
        <v>4102</v>
      </c>
      <c r="C125" s="125" t="s">
        <v>98</v>
      </c>
      <c r="D125" s="22" t="s">
        <v>96</v>
      </c>
      <c r="E125" s="123"/>
      <c r="F125" s="26">
        <v>203</v>
      </c>
      <c r="G125" s="26">
        <f t="shared" si="3"/>
        <v>0</v>
      </c>
    </row>
    <row r="126" spans="1:7" s="2" customFormat="1" ht="28.5" customHeight="1">
      <c r="A126" s="2">
        <v>118</v>
      </c>
      <c r="B126" s="22" t="s">
        <v>99</v>
      </c>
      <c r="C126" s="125" t="s">
        <v>100</v>
      </c>
      <c r="D126" s="22" t="s">
        <v>96</v>
      </c>
      <c r="E126" s="123"/>
      <c r="F126" s="57">
        <v>648</v>
      </c>
      <c r="G126" s="26">
        <f t="shared" si="3"/>
        <v>0</v>
      </c>
    </row>
    <row r="127" spans="1:7" s="2" customFormat="1" ht="12.75" customHeight="1">
      <c r="A127" s="2">
        <v>119</v>
      </c>
      <c r="B127" s="22" t="s">
        <v>101</v>
      </c>
      <c r="C127" s="125" t="s">
        <v>102</v>
      </c>
      <c r="D127" s="22" t="s">
        <v>96</v>
      </c>
      <c r="E127" s="123"/>
      <c r="F127" s="26">
        <v>2076</v>
      </c>
      <c r="G127" s="26">
        <f t="shared" si="3"/>
        <v>0</v>
      </c>
    </row>
    <row r="128" spans="1:7" s="2" customFormat="1" ht="12.75" customHeight="1">
      <c r="A128" s="2">
        <v>120</v>
      </c>
      <c r="B128" s="22">
        <v>4105</v>
      </c>
      <c r="C128" s="125" t="s">
        <v>103</v>
      </c>
      <c r="D128" s="22" t="s">
        <v>96</v>
      </c>
      <c r="E128" s="123"/>
      <c r="F128" s="26">
        <v>386</v>
      </c>
      <c r="G128" s="26">
        <f t="shared" si="3"/>
        <v>0</v>
      </c>
    </row>
    <row r="129" spans="1:7" s="2" customFormat="1" ht="21" customHeight="1">
      <c r="A129" s="2">
        <v>121</v>
      </c>
      <c r="B129" s="63">
        <v>4007</v>
      </c>
      <c r="C129" s="126" t="s">
        <v>104</v>
      </c>
      <c r="D129" s="22" t="s">
        <v>96</v>
      </c>
      <c r="E129" s="127"/>
      <c r="F129" s="32" t="s">
        <v>50</v>
      </c>
      <c r="G129" s="32" t="s">
        <v>50</v>
      </c>
    </row>
    <row r="130" spans="1:7" s="2" customFormat="1" ht="12.75" customHeight="1">
      <c r="A130" s="2">
        <v>122</v>
      </c>
      <c r="B130" s="22" t="s">
        <v>105</v>
      </c>
      <c r="C130" s="125" t="s">
        <v>106</v>
      </c>
      <c r="D130" s="22" t="s">
        <v>96</v>
      </c>
      <c r="E130" s="127"/>
      <c r="F130" s="26">
        <v>143</v>
      </c>
      <c r="G130" s="26">
        <f>E130*F130</f>
        <v>0</v>
      </c>
    </row>
    <row r="131" spans="1:7" s="2" customFormat="1" ht="39.75" customHeight="1">
      <c r="A131" s="2">
        <v>123</v>
      </c>
      <c r="B131" s="128">
        <v>4112</v>
      </c>
      <c r="C131" s="125" t="s">
        <v>107</v>
      </c>
      <c r="D131" s="128" t="s">
        <v>96</v>
      </c>
      <c r="E131" s="129"/>
      <c r="F131" s="108">
        <v>6</v>
      </c>
      <c r="G131" s="108">
        <f>E131*F131</f>
        <v>0</v>
      </c>
    </row>
    <row r="132" spans="1:7" s="2" customFormat="1" ht="12.75" customHeight="1">
      <c r="A132" s="2">
        <v>124</v>
      </c>
      <c r="B132" s="63">
        <v>4010</v>
      </c>
      <c r="C132" s="64" t="s">
        <v>108</v>
      </c>
      <c r="D132" s="22" t="s">
        <v>96</v>
      </c>
      <c r="E132" s="123"/>
      <c r="F132" s="32" t="s">
        <v>50</v>
      </c>
      <c r="G132" s="32" t="s">
        <v>50</v>
      </c>
    </row>
    <row r="133" spans="1:7" s="2" customFormat="1" ht="12.75" customHeight="1">
      <c r="A133" s="2">
        <v>125</v>
      </c>
      <c r="B133" s="22">
        <v>4011</v>
      </c>
      <c r="C133" s="125" t="s">
        <v>109</v>
      </c>
      <c r="D133" s="22" t="s">
        <v>96</v>
      </c>
      <c r="E133" s="123"/>
      <c r="F133" s="26">
        <v>182</v>
      </c>
      <c r="G133" s="26">
        <f t="shared" si="3"/>
        <v>0</v>
      </c>
    </row>
    <row r="134" spans="1:7" s="2" customFormat="1" ht="12.75" customHeight="1">
      <c r="A134" s="2">
        <v>126</v>
      </c>
      <c r="B134" s="22">
        <v>4107</v>
      </c>
      <c r="C134" s="125" t="s">
        <v>110</v>
      </c>
      <c r="D134" s="22" t="s">
        <v>96</v>
      </c>
      <c r="E134" s="123"/>
      <c r="F134" s="26">
        <v>106</v>
      </c>
      <c r="G134" s="26">
        <f t="shared" si="3"/>
        <v>0</v>
      </c>
    </row>
    <row r="135" spans="1:7" s="2" customFormat="1" ht="12.75" customHeight="1">
      <c r="A135" s="2">
        <v>127</v>
      </c>
      <c r="B135" s="63">
        <v>4013</v>
      </c>
      <c r="C135" s="64" t="s">
        <v>111</v>
      </c>
      <c r="D135" s="22" t="s">
        <v>96</v>
      </c>
      <c r="E135" s="123"/>
      <c r="F135" s="32" t="s">
        <v>50</v>
      </c>
      <c r="G135" s="32" t="s">
        <v>50</v>
      </c>
    </row>
    <row r="136" spans="1:7" s="2" customFormat="1" ht="12.75" customHeight="1">
      <c r="A136" s="2">
        <v>128</v>
      </c>
      <c r="B136" s="22">
        <v>4014</v>
      </c>
      <c r="C136" s="125" t="s">
        <v>112</v>
      </c>
      <c r="D136" s="22" t="s">
        <v>96</v>
      </c>
      <c r="E136" s="123"/>
      <c r="F136" s="26">
        <v>1708</v>
      </c>
      <c r="G136" s="26">
        <f t="shared" si="3"/>
        <v>0</v>
      </c>
    </row>
    <row r="137" spans="1:7" s="2" customFormat="1" ht="12.75" customHeight="1">
      <c r="A137" s="2">
        <v>129</v>
      </c>
      <c r="B137" s="22">
        <v>4108</v>
      </c>
      <c r="C137" s="125" t="s">
        <v>113</v>
      </c>
      <c r="D137" s="22" t="s">
        <v>96</v>
      </c>
      <c r="E137" s="123"/>
      <c r="F137" s="26">
        <v>535</v>
      </c>
      <c r="G137" s="26">
        <f>IF(E136&gt;0,0,E137*F137)</f>
        <v>0</v>
      </c>
    </row>
    <row r="138" spans="1:7" s="2" customFormat="1" ht="12.75" customHeight="1">
      <c r="A138" s="2">
        <v>130</v>
      </c>
      <c r="B138" s="22">
        <v>4109</v>
      </c>
      <c r="C138" s="125" t="s">
        <v>114</v>
      </c>
      <c r="D138" s="22" t="s">
        <v>96</v>
      </c>
      <c r="E138" s="123"/>
      <c r="F138" s="26">
        <v>389</v>
      </c>
      <c r="G138" s="26">
        <f t="shared" si="3"/>
        <v>0</v>
      </c>
    </row>
    <row r="139" spans="1:7" s="2" customFormat="1" ht="12.75" customHeight="1">
      <c r="A139" s="2">
        <v>131</v>
      </c>
      <c r="B139" s="63">
        <v>4016</v>
      </c>
      <c r="C139" s="64" t="s">
        <v>115</v>
      </c>
      <c r="D139" s="22" t="s">
        <v>96</v>
      </c>
      <c r="E139" s="123"/>
      <c r="F139" s="124" t="s">
        <v>50</v>
      </c>
      <c r="G139" s="124" t="s">
        <v>50</v>
      </c>
    </row>
    <row r="140" spans="1:7" s="2" customFormat="1" ht="12.75" customHeight="1">
      <c r="A140" s="2">
        <v>132</v>
      </c>
      <c r="B140" s="22">
        <v>4017</v>
      </c>
      <c r="C140" s="125" t="s">
        <v>116</v>
      </c>
      <c r="D140" s="22" t="s">
        <v>96</v>
      </c>
      <c r="E140" s="123"/>
      <c r="F140" s="26">
        <v>29</v>
      </c>
      <c r="G140" s="26">
        <f aca="true" t="shared" si="5" ref="G140:G153">E140*F140</f>
        <v>0</v>
      </c>
    </row>
    <row r="141" spans="1:7" s="2" customFormat="1" ht="12.75" customHeight="1">
      <c r="A141" s="2">
        <v>133</v>
      </c>
      <c r="B141" s="22">
        <v>4110</v>
      </c>
      <c r="C141" s="125" t="s">
        <v>117</v>
      </c>
      <c r="D141" s="22" t="s">
        <v>96</v>
      </c>
      <c r="E141" s="123"/>
      <c r="F141" s="26">
        <v>20</v>
      </c>
      <c r="G141" s="26">
        <f t="shared" si="5"/>
        <v>0</v>
      </c>
    </row>
    <row r="142" spans="1:7" s="2" customFormat="1" ht="12.75" customHeight="1">
      <c r="A142" s="2">
        <v>134</v>
      </c>
      <c r="B142" s="22">
        <v>4019</v>
      </c>
      <c r="C142" s="125" t="s">
        <v>118</v>
      </c>
      <c r="D142" s="22" t="s">
        <v>96</v>
      </c>
      <c r="E142" s="123"/>
      <c r="F142" s="26">
        <v>140</v>
      </c>
      <c r="G142" s="26">
        <f t="shared" si="5"/>
        <v>0</v>
      </c>
    </row>
    <row r="143" spans="1:7" s="2" customFormat="1" ht="12.75" customHeight="1">
      <c r="A143" s="2">
        <v>135</v>
      </c>
      <c r="B143" s="22">
        <v>4020</v>
      </c>
      <c r="C143" s="125" t="s">
        <v>119</v>
      </c>
      <c r="D143" s="22" t="s">
        <v>96</v>
      </c>
      <c r="E143" s="123"/>
      <c r="F143" s="26">
        <v>80</v>
      </c>
      <c r="G143" s="26">
        <f t="shared" si="5"/>
        <v>0</v>
      </c>
    </row>
    <row r="144" spans="1:7" s="2" customFormat="1" ht="12.75" customHeight="1">
      <c r="A144" s="2">
        <v>136</v>
      </c>
      <c r="B144" s="22">
        <v>4021</v>
      </c>
      <c r="C144" s="125" t="s">
        <v>120</v>
      </c>
      <c r="D144" s="22" t="s">
        <v>96</v>
      </c>
      <c r="E144" s="123"/>
      <c r="F144" s="26">
        <v>80</v>
      </c>
      <c r="G144" s="26">
        <f t="shared" si="5"/>
        <v>0</v>
      </c>
    </row>
    <row r="145" spans="1:7" s="2" customFormat="1" ht="12.75" customHeight="1">
      <c r="A145" s="2">
        <v>137</v>
      </c>
      <c r="B145" s="118">
        <v>4023</v>
      </c>
      <c r="C145" s="130" t="s">
        <v>121</v>
      </c>
      <c r="D145" s="22" t="s">
        <v>96</v>
      </c>
      <c r="E145" s="131"/>
      <c r="F145" s="26">
        <v>857</v>
      </c>
      <c r="G145" s="26">
        <f t="shared" si="5"/>
        <v>0</v>
      </c>
    </row>
    <row r="146" spans="1:7" s="2" customFormat="1" ht="12.75" customHeight="1">
      <c r="A146" s="2">
        <v>138</v>
      </c>
      <c r="B146" s="128" t="s">
        <v>122</v>
      </c>
      <c r="C146" s="125" t="s">
        <v>123</v>
      </c>
      <c r="D146" s="22" t="s">
        <v>96</v>
      </c>
      <c r="E146" s="123"/>
      <c r="F146" s="26">
        <v>35</v>
      </c>
      <c r="G146" s="26">
        <f t="shared" si="5"/>
        <v>0</v>
      </c>
    </row>
    <row r="147" spans="1:7" s="2" customFormat="1" ht="12.75" customHeight="1">
      <c r="A147" s="2">
        <v>139</v>
      </c>
      <c r="B147" s="63">
        <v>4024</v>
      </c>
      <c r="C147" s="64" t="s">
        <v>124</v>
      </c>
      <c r="D147" s="22" t="s">
        <v>96</v>
      </c>
      <c r="E147" s="123"/>
      <c r="F147" s="26">
        <v>0</v>
      </c>
      <c r="G147" s="26">
        <f t="shared" si="5"/>
        <v>0</v>
      </c>
    </row>
    <row r="148" spans="1:7" s="2" customFormat="1" ht="12.75" customHeight="1">
      <c r="A148" s="2">
        <v>140</v>
      </c>
      <c r="B148" s="22">
        <v>4031</v>
      </c>
      <c r="C148" s="125" t="s">
        <v>125</v>
      </c>
      <c r="D148" s="22" t="s">
        <v>96</v>
      </c>
      <c r="E148" s="123"/>
      <c r="F148" s="26">
        <v>293</v>
      </c>
      <c r="G148" s="26">
        <f t="shared" si="5"/>
        <v>0</v>
      </c>
    </row>
    <row r="149" spans="1:7" s="2" customFormat="1" ht="12.75" customHeight="1">
      <c r="A149" s="2">
        <v>141</v>
      </c>
      <c r="B149" s="22">
        <v>4025</v>
      </c>
      <c r="C149" s="23" t="s">
        <v>126</v>
      </c>
      <c r="D149" s="22" t="s">
        <v>96</v>
      </c>
      <c r="E149" s="123"/>
      <c r="F149" s="26">
        <v>490</v>
      </c>
      <c r="G149" s="26">
        <f t="shared" si="5"/>
        <v>0</v>
      </c>
    </row>
    <row r="150" spans="1:7" s="2" customFormat="1" ht="12.75" customHeight="1">
      <c r="A150" s="2">
        <v>142</v>
      </c>
      <c r="B150" s="22">
        <v>4027</v>
      </c>
      <c r="C150" s="23" t="s">
        <v>127</v>
      </c>
      <c r="D150" s="22" t="s">
        <v>96</v>
      </c>
      <c r="E150" s="123"/>
      <c r="F150" s="26">
        <v>125</v>
      </c>
      <c r="G150" s="26">
        <f t="shared" si="5"/>
        <v>0</v>
      </c>
    </row>
    <row r="151" spans="1:7" s="2" customFormat="1" ht="12.75" customHeight="1">
      <c r="A151" s="2">
        <v>143</v>
      </c>
      <c r="B151" s="22">
        <v>4029</v>
      </c>
      <c r="C151" s="23" t="s">
        <v>128</v>
      </c>
      <c r="D151" s="22" t="s">
        <v>96</v>
      </c>
      <c r="E151" s="123"/>
      <c r="F151" s="26">
        <v>265</v>
      </c>
      <c r="G151" s="26">
        <f t="shared" si="5"/>
        <v>0</v>
      </c>
    </row>
    <row r="152" spans="1:7" s="2" customFormat="1" ht="12.75" customHeight="1">
      <c r="A152" s="2">
        <v>144</v>
      </c>
      <c r="B152" s="22">
        <v>4309</v>
      </c>
      <c r="C152" s="23" t="s">
        <v>129</v>
      </c>
      <c r="D152" s="22" t="s">
        <v>94</v>
      </c>
      <c r="E152" s="123"/>
      <c r="F152" s="26">
        <v>41</v>
      </c>
      <c r="G152" s="26">
        <f t="shared" si="5"/>
        <v>0</v>
      </c>
    </row>
    <row r="153" spans="1:7" s="115" customFormat="1" ht="21" customHeight="1">
      <c r="A153" s="2">
        <v>145</v>
      </c>
      <c r="B153" s="22">
        <v>4030</v>
      </c>
      <c r="C153" s="23" t="s">
        <v>130</v>
      </c>
      <c r="D153" s="22" t="s">
        <v>94</v>
      </c>
      <c r="E153" s="22"/>
      <c r="F153" s="26">
        <v>12</v>
      </c>
      <c r="G153" s="26">
        <f t="shared" si="5"/>
        <v>0</v>
      </c>
    </row>
    <row r="154" spans="2:6" ht="12.75">
      <c r="B154" s="70"/>
      <c r="C154" s="92"/>
      <c r="D154" s="42"/>
      <c r="E154" s="70"/>
      <c r="F154" s="132"/>
    </row>
    <row r="155" spans="2:7" ht="78.75" customHeight="1">
      <c r="B155" s="71"/>
      <c r="C155" s="72" t="s">
        <v>131</v>
      </c>
      <c r="D155" s="73" t="s">
        <v>132</v>
      </c>
      <c r="E155" s="73"/>
      <c r="F155" s="73" t="s">
        <v>133</v>
      </c>
      <c r="G155" s="74" t="s">
        <v>134</v>
      </c>
    </row>
    <row r="156" spans="2:7" ht="15" customHeight="1">
      <c r="B156" s="75"/>
      <c r="C156" s="76"/>
      <c r="D156" s="77" t="s">
        <v>135</v>
      </c>
      <c r="E156" s="77"/>
      <c r="F156" s="77" t="s">
        <v>136</v>
      </c>
      <c r="G156" s="78" t="s">
        <v>137</v>
      </c>
    </row>
    <row r="157" spans="2:7" ht="9.75" customHeight="1">
      <c r="B157" s="79"/>
      <c r="C157" s="80"/>
      <c r="D157" s="81">
        <f>E60*F60+E61*F61+E62*F62+E63*F63+SUM(E64:E67)*F67</f>
        <v>0</v>
      </c>
      <c r="E157" s="81"/>
      <c r="F157" s="81">
        <f>G124+G125+G126+G127+G128+G130+G131+G133+G134+G149</f>
        <v>0</v>
      </c>
      <c r="G157" s="82">
        <f>D157-F157</f>
        <v>0</v>
      </c>
    </row>
    <row r="158" spans="2:7" ht="60.75" customHeight="1">
      <c r="B158" s="83" t="s">
        <v>138</v>
      </c>
      <c r="C158" s="83"/>
      <c r="D158" s="83"/>
      <c r="E158" s="83"/>
      <c r="F158" s="83"/>
      <c r="G158" s="83"/>
    </row>
    <row r="159" spans="2:7" ht="51" customHeight="1">
      <c r="B159" s="84" t="s">
        <v>139</v>
      </c>
      <c r="C159" s="84"/>
      <c r="D159" s="84"/>
      <c r="E159" s="84"/>
      <c r="F159" s="84"/>
      <c r="G159" s="84"/>
    </row>
    <row r="160" spans="2:7" ht="60" customHeight="1">
      <c r="B160" s="88" t="s">
        <v>140</v>
      </c>
      <c r="C160" s="88"/>
      <c r="D160" s="88"/>
      <c r="E160" s="88"/>
      <c r="F160" s="88"/>
      <c r="G160" s="88"/>
    </row>
    <row r="161" spans="2:7" ht="56.25" customHeight="1">
      <c r="B161" s="89" t="s">
        <v>141</v>
      </c>
      <c r="C161" s="89"/>
      <c r="D161" s="89"/>
      <c r="E161" s="89"/>
      <c r="F161" s="89"/>
      <c r="G161" s="89"/>
    </row>
    <row r="162" spans="2:5" ht="20.25" customHeight="1">
      <c r="B162" s="70"/>
      <c r="C162" s="92"/>
      <c r="D162" s="42"/>
      <c r="E162" s="70"/>
    </row>
    <row r="163" spans="2:5" ht="12.75">
      <c r="B163" s="68"/>
      <c r="C163" s="69"/>
      <c r="D163" s="42"/>
      <c r="E163" s="70"/>
    </row>
    <row r="164" spans="2:5" ht="12.75">
      <c r="B164" s="90"/>
      <c r="C164" s="91"/>
      <c r="D164" s="42"/>
      <c r="E164" s="70"/>
    </row>
    <row r="165" spans="2:5" ht="12.75">
      <c r="B165" s="90"/>
      <c r="C165" s="91"/>
      <c r="D165" s="42"/>
      <c r="E165" s="70"/>
    </row>
    <row r="166" spans="2:5" ht="18.75" customHeight="1">
      <c r="B166" s="90"/>
      <c r="C166" s="91"/>
      <c r="D166" s="42"/>
      <c r="E166" s="70"/>
    </row>
    <row r="167" spans="2:5" ht="18.75" customHeight="1">
      <c r="B167" s="90"/>
      <c r="C167" s="91"/>
      <c r="D167" s="42"/>
      <c r="E167" s="70"/>
    </row>
    <row r="168" spans="2:5" ht="12.75">
      <c r="B168" s="90"/>
      <c r="C168" s="91"/>
      <c r="D168" s="42"/>
      <c r="E168" s="70"/>
    </row>
    <row r="169" spans="2:5" ht="12.75">
      <c r="B169" s="68"/>
      <c r="C169" s="69"/>
      <c r="D169" s="42"/>
      <c r="E169" s="70"/>
    </row>
    <row r="170" spans="2:5" ht="12.75">
      <c r="B170" s="90"/>
      <c r="C170" s="91"/>
      <c r="D170" s="42"/>
      <c r="E170" s="70"/>
    </row>
    <row r="171" spans="2:5" ht="12.75">
      <c r="B171" s="90"/>
      <c r="C171" s="91"/>
      <c r="D171" s="42"/>
      <c r="E171" s="70"/>
    </row>
    <row r="172" spans="2:5" ht="12.75">
      <c r="B172" s="68"/>
      <c r="C172" s="69"/>
      <c r="D172" s="42"/>
      <c r="E172" s="70"/>
    </row>
    <row r="173" spans="2:5" ht="12.75">
      <c r="B173" s="90"/>
      <c r="C173" s="91"/>
      <c r="D173" s="42"/>
      <c r="E173" s="70"/>
    </row>
    <row r="174" spans="2:5" ht="12.75">
      <c r="B174" s="90"/>
      <c r="C174" s="91"/>
      <c r="D174" s="42"/>
      <c r="E174" s="70"/>
    </row>
    <row r="175" spans="2:5" ht="12.75">
      <c r="B175" s="70"/>
      <c r="C175" s="92"/>
      <c r="D175" s="42"/>
      <c r="E175" s="70"/>
    </row>
    <row r="176" spans="2:5" ht="12.75">
      <c r="B176" s="70"/>
      <c r="C176" s="92"/>
      <c r="D176" s="42"/>
      <c r="E176" s="70"/>
    </row>
    <row r="177" spans="2:5" ht="12.75">
      <c r="B177" s="70"/>
      <c r="C177" s="92"/>
      <c r="D177" s="42"/>
      <c r="E177" s="70"/>
    </row>
    <row r="178" spans="2:5" ht="12.75">
      <c r="B178" s="70"/>
      <c r="C178" s="92"/>
      <c r="D178" s="42"/>
      <c r="E178" s="70"/>
    </row>
    <row r="179" spans="2:5" ht="12.75">
      <c r="B179" s="70"/>
      <c r="C179" s="92"/>
      <c r="D179" s="42"/>
      <c r="E179" s="70"/>
    </row>
    <row r="180" spans="2:5" ht="12.75">
      <c r="B180" s="70"/>
      <c r="C180" s="92"/>
      <c r="D180" s="42"/>
      <c r="E180" s="70"/>
    </row>
    <row r="181" spans="2:5" ht="12.75">
      <c r="B181" s="70"/>
      <c r="C181" s="92"/>
      <c r="D181" s="42"/>
      <c r="E181" s="70"/>
    </row>
    <row r="182" spans="2:5" ht="12.75">
      <c r="B182" s="70"/>
      <c r="C182" s="92"/>
      <c r="D182" s="42"/>
      <c r="E182" s="70"/>
    </row>
    <row r="183" spans="2:5" ht="12.75">
      <c r="B183" s="70"/>
      <c r="C183" s="92"/>
      <c r="D183" s="42"/>
      <c r="E183" s="70"/>
    </row>
    <row r="184" spans="2:5" ht="12.75">
      <c r="B184" s="70"/>
      <c r="C184" s="92"/>
      <c r="D184" s="42"/>
      <c r="E184" s="70"/>
    </row>
    <row r="185" spans="2:5" ht="12.75">
      <c r="B185" s="70"/>
      <c r="C185" s="92"/>
      <c r="D185" s="42"/>
      <c r="E185" s="70"/>
    </row>
    <row r="186" spans="2:5" ht="12.75">
      <c r="B186" s="70"/>
      <c r="C186" s="92"/>
      <c r="D186" s="42"/>
      <c r="E186" s="70"/>
    </row>
    <row r="187" spans="2:5" ht="12.75">
      <c r="B187" s="70"/>
      <c r="C187" s="92"/>
      <c r="D187" s="42"/>
      <c r="E187" s="70"/>
    </row>
    <row r="188" spans="2:5" ht="12.75">
      <c r="B188" s="70"/>
      <c r="C188" s="92"/>
      <c r="D188" s="42"/>
      <c r="E188" s="70"/>
    </row>
    <row r="189" spans="2:5" ht="12.75">
      <c r="B189" s="70"/>
      <c r="C189" s="92"/>
      <c r="D189" s="42"/>
      <c r="E189" s="70"/>
    </row>
    <row r="190" spans="2:5" ht="12.75">
      <c r="B190" s="70"/>
      <c r="C190" s="92"/>
      <c r="D190" s="42"/>
      <c r="E190" s="70"/>
    </row>
    <row r="191" spans="2:5" ht="12.75">
      <c r="B191" s="70"/>
      <c r="C191" s="92"/>
      <c r="D191" s="42"/>
      <c r="E191" s="70"/>
    </row>
    <row r="192" spans="2:5" ht="12.75">
      <c r="B192" s="70"/>
      <c r="C192" s="92"/>
      <c r="D192" s="42"/>
      <c r="E192" s="70"/>
    </row>
    <row r="193" spans="2:5" ht="12.75">
      <c r="B193" s="70"/>
      <c r="C193" s="92"/>
      <c r="D193" s="42"/>
      <c r="E193" s="70"/>
    </row>
    <row r="194" spans="2:5" ht="12.75">
      <c r="B194" s="70"/>
      <c r="C194" s="92"/>
      <c r="D194" s="42"/>
      <c r="E194" s="70"/>
    </row>
    <row r="195" spans="2:5" ht="12.75">
      <c r="B195" s="70"/>
      <c r="C195" s="92"/>
      <c r="D195" s="42"/>
      <c r="E195" s="70"/>
    </row>
    <row r="196" spans="2:5" ht="12.75">
      <c r="B196" s="70"/>
      <c r="C196" s="92"/>
      <c r="D196" s="42"/>
      <c r="E196" s="70"/>
    </row>
    <row r="197" spans="2:5" ht="12.75">
      <c r="B197" s="70"/>
      <c r="C197" s="92"/>
      <c r="D197" s="42"/>
      <c r="E197" s="70"/>
    </row>
    <row r="198" spans="2:5" ht="12.75">
      <c r="B198" s="70"/>
      <c r="C198" s="92"/>
      <c r="D198" s="42"/>
      <c r="E198" s="70"/>
    </row>
    <row r="199" spans="2:5" ht="12.75">
      <c r="B199" s="70"/>
      <c r="C199" s="92"/>
      <c r="D199" s="42"/>
      <c r="E199" s="70"/>
    </row>
    <row r="200" spans="2:5" ht="12.75">
      <c r="B200" s="70"/>
      <c r="C200" s="92"/>
      <c r="D200" s="42"/>
      <c r="E200" s="70"/>
    </row>
    <row r="201" spans="2:5" ht="12.75">
      <c r="B201" s="70"/>
      <c r="C201" s="92"/>
      <c r="D201" s="42"/>
      <c r="E201" s="70"/>
    </row>
    <row r="202" spans="2:5" ht="12.75">
      <c r="B202" s="70"/>
      <c r="C202" s="92"/>
      <c r="D202" s="42"/>
      <c r="E202" s="70"/>
    </row>
    <row r="203" spans="2:5" ht="12.75">
      <c r="B203" s="70"/>
      <c r="C203" s="92"/>
      <c r="D203" s="42"/>
      <c r="E203" s="70"/>
    </row>
    <row r="204" spans="2:5" ht="12.75">
      <c r="B204" s="70"/>
      <c r="C204" s="92"/>
      <c r="D204" s="42"/>
      <c r="E204" s="70"/>
    </row>
    <row r="205" spans="2:5" ht="12.75">
      <c r="B205" s="70"/>
      <c r="C205" s="92"/>
      <c r="D205" s="42"/>
      <c r="E205" s="70"/>
    </row>
    <row r="206" spans="2:5" ht="12.75">
      <c r="B206" s="70"/>
      <c r="C206" s="92"/>
      <c r="D206" s="42"/>
      <c r="E206" s="70"/>
    </row>
    <row r="207" spans="2:5" ht="12.75">
      <c r="B207" s="70"/>
      <c r="C207" s="92"/>
      <c r="D207" s="42"/>
      <c r="E207" s="70"/>
    </row>
    <row r="208" spans="2:5" ht="12.75">
      <c r="B208" s="70"/>
      <c r="C208" s="92"/>
      <c r="D208" s="42"/>
      <c r="E208" s="70"/>
    </row>
    <row r="209" spans="2:5" ht="12.75">
      <c r="B209" s="70"/>
      <c r="C209" s="92"/>
      <c r="D209" s="42"/>
      <c r="E209" s="70"/>
    </row>
    <row r="210" spans="2:5" ht="12.75">
      <c r="B210" s="70"/>
      <c r="C210" s="92"/>
      <c r="D210" s="42"/>
      <c r="E210" s="70"/>
    </row>
    <row r="211" spans="2:5" ht="12.75">
      <c r="B211" s="70"/>
      <c r="C211" s="92"/>
      <c r="D211" s="42"/>
      <c r="E211" s="70"/>
    </row>
    <row r="212" spans="2:5" ht="12.75">
      <c r="B212" s="70"/>
      <c r="C212" s="92"/>
      <c r="D212" s="42"/>
      <c r="E212" s="70"/>
    </row>
    <row r="213" spans="2:5" ht="12.75">
      <c r="B213" s="70"/>
      <c r="C213" s="92"/>
      <c r="D213" s="42"/>
      <c r="E213" s="70"/>
    </row>
    <row r="214" spans="2:5" ht="12.75">
      <c r="B214" s="70"/>
      <c r="C214" s="92"/>
      <c r="D214" s="42"/>
      <c r="E214" s="70"/>
    </row>
    <row r="215" spans="2:5" ht="12.75">
      <c r="B215" s="70"/>
      <c r="C215" s="92"/>
      <c r="D215" s="42"/>
      <c r="E215" s="70"/>
    </row>
    <row r="216" spans="2:5" ht="12.75">
      <c r="B216" s="70"/>
      <c r="C216" s="92"/>
      <c r="D216" s="42"/>
      <c r="E216" s="70"/>
    </row>
    <row r="217" spans="2:5" ht="12.75">
      <c r="B217" s="70"/>
      <c r="C217" s="92"/>
      <c r="D217" s="42"/>
      <c r="E217" s="70"/>
    </row>
    <row r="218" spans="2:5" ht="12.75">
      <c r="B218" s="70"/>
      <c r="C218" s="92"/>
      <c r="D218" s="42"/>
      <c r="E218" s="70"/>
    </row>
    <row r="219" spans="2:5" ht="12.75">
      <c r="B219" s="70"/>
      <c r="C219" s="92"/>
      <c r="D219" s="42"/>
      <c r="E219" s="70"/>
    </row>
    <row r="220" spans="2:5" ht="12.75">
      <c r="B220" s="70"/>
      <c r="C220" s="92"/>
      <c r="D220" s="42"/>
      <c r="E220" s="70"/>
    </row>
    <row r="221" spans="2:5" ht="12.75">
      <c r="B221" s="70"/>
      <c r="C221" s="92"/>
      <c r="D221" s="42"/>
      <c r="E221" s="70"/>
    </row>
    <row r="222" spans="2:5" ht="12.75">
      <c r="B222" s="70"/>
      <c r="C222" s="92"/>
      <c r="D222" s="42"/>
      <c r="E222" s="70"/>
    </row>
    <row r="223" spans="2:5" ht="12.75">
      <c r="B223" s="70"/>
      <c r="C223" s="92"/>
      <c r="D223" s="42"/>
      <c r="E223" s="70"/>
    </row>
    <row r="224" spans="2:5" ht="12.75">
      <c r="B224" s="70"/>
      <c r="C224" s="92"/>
      <c r="D224" s="42"/>
      <c r="E224" s="70"/>
    </row>
    <row r="225" spans="2:5" ht="12.75">
      <c r="B225" s="70"/>
      <c r="C225" s="92"/>
      <c r="D225" s="42"/>
      <c r="E225" s="70"/>
    </row>
  </sheetData>
  <sheetProtection/>
  <autoFilter ref="A8:H153"/>
  <mergeCells count="20">
    <mergeCell ref="B1:G1"/>
    <mergeCell ref="B3:G3"/>
    <mergeCell ref="B5:F5"/>
    <mergeCell ref="B6:F6"/>
    <mergeCell ref="D155:E155"/>
    <mergeCell ref="D156:E156"/>
    <mergeCell ref="D157:E157"/>
    <mergeCell ref="B158:G158"/>
    <mergeCell ref="B159:G159"/>
    <mergeCell ref="B160:G160"/>
    <mergeCell ref="B161:G161"/>
    <mergeCell ref="B19:B23"/>
    <mergeCell ref="B34:B39"/>
    <mergeCell ref="B48:B52"/>
    <mergeCell ref="B57:B59"/>
    <mergeCell ref="B64:B67"/>
    <mergeCell ref="B80:B90"/>
    <mergeCell ref="B94:B104"/>
    <mergeCell ref="B106:B111"/>
    <mergeCell ref="C155:C157"/>
  </mergeCells>
  <printOptions/>
  <pageMargins left="0.6" right="0.27" top="0.38" bottom="0.32" header="0.21" footer="0.16"/>
  <pageSetup horizontalDpi="600" verticalDpi="600" orientation="portrait" paperSize="9"/>
  <rowBreaks count="1" manualBreakCount="1">
    <brk id="47" min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 topLeftCell="I138">
      <selection activeCell="J138" sqref="J138"/>
    </sheetView>
  </sheetViews>
  <sheetFormatPr defaultColWidth="9.140625" defaultRowHeight="12.75"/>
  <cols>
    <col min="1" max="1" width="9.140625" style="3" customWidth="1"/>
    <col min="2" max="2" width="14.28125" style="4" customWidth="1"/>
    <col min="3" max="3" width="44.7109375" style="5" customWidth="1"/>
    <col min="4" max="4" width="7.421875" style="3" customWidth="1"/>
    <col min="5" max="5" width="12.421875" style="4" customWidth="1"/>
    <col min="6" max="6" width="15.421875" style="3" customWidth="1"/>
    <col min="7" max="7" width="20.140625" style="3" customWidth="1"/>
    <col min="8" max="9" width="9.140625" style="3" customWidth="1"/>
    <col min="10" max="10" width="27.28125" style="3" customWidth="1"/>
    <col min="11" max="12" width="9.140625" style="3" customWidth="1"/>
    <col min="13" max="13" width="10.7109375" style="3" customWidth="1"/>
    <col min="14" max="14" width="9.7109375" style="3" customWidth="1"/>
    <col min="15" max="15" width="14.7109375" style="3" customWidth="1"/>
    <col min="16" max="16384" width="9.140625" style="3" customWidth="1"/>
  </cols>
  <sheetData>
    <row r="1" spans="2:15" ht="20.25">
      <c r="B1" s="6" t="s">
        <v>0</v>
      </c>
      <c r="C1" s="6"/>
      <c r="D1" s="6"/>
      <c r="E1" s="6"/>
      <c r="F1" s="6"/>
      <c r="G1" s="6"/>
      <c r="I1" s="34"/>
      <c r="J1" s="35" t="s">
        <v>142</v>
      </c>
      <c r="K1" s="36"/>
      <c r="L1" s="37"/>
      <c r="M1" s="37"/>
      <c r="N1" s="37"/>
      <c r="O1" s="37"/>
    </row>
    <row r="2" spans="2:15" s="1" customFormat="1" ht="15">
      <c r="B2" s="7"/>
      <c r="C2" s="7"/>
      <c r="D2" s="7"/>
      <c r="E2" s="7"/>
      <c r="F2" s="7"/>
      <c r="G2" s="7"/>
      <c r="I2" s="38"/>
      <c r="J2" s="39" t="s">
        <v>143</v>
      </c>
      <c r="K2" s="40"/>
      <c r="L2" s="40"/>
      <c r="M2" s="40"/>
      <c r="N2" s="40"/>
      <c r="O2" s="40"/>
    </row>
    <row r="3" spans="2:15" s="1" customFormat="1" ht="20.25">
      <c r="B3" s="8" t="s">
        <v>1</v>
      </c>
      <c r="C3" s="8"/>
      <c r="D3" s="8"/>
      <c r="E3" s="8"/>
      <c r="F3" s="8"/>
      <c r="G3" s="8"/>
      <c r="I3" s="38"/>
      <c r="J3" s="40"/>
      <c r="K3" s="40"/>
      <c r="L3" s="40"/>
      <c r="M3" s="40"/>
      <c r="N3" s="40"/>
      <c r="O3" s="40"/>
    </row>
    <row r="4" spans="2:15" s="1" customFormat="1" ht="15">
      <c r="B4" s="7"/>
      <c r="C4" s="7"/>
      <c r="D4" s="7"/>
      <c r="E4" s="7"/>
      <c r="F4" s="7"/>
      <c r="G4" s="7"/>
      <c r="I4" s="38"/>
      <c r="J4" s="40"/>
      <c r="K4" s="40"/>
      <c r="L4" s="40"/>
      <c r="M4" s="40"/>
      <c r="N4" s="40"/>
      <c r="O4" s="40"/>
    </row>
    <row r="5" spans="2:15" ht="17.25">
      <c r="B5" s="9" t="s">
        <v>2</v>
      </c>
      <c r="C5" s="10"/>
      <c r="D5" s="10"/>
      <c r="E5" s="10"/>
      <c r="F5" s="11"/>
      <c r="G5" s="12" t="e">
        <f>IF(#REF!&gt;0,SUM(G9:G122)+#REF!,SUM(G9:G122))</f>
        <v>#REF!</v>
      </c>
      <c r="I5" s="41"/>
      <c r="J5" s="42"/>
      <c r="K5" s="42"/>
      <c r="L5" s="42"/>
      <c r="M5" s="42"/>
      <c r="N5" s="42"/>
      <c r="O5" s="42"/>
    </row>
    <row r="6" spans="2:15" ht="17.25">
      <c r="B6" s="13" t="s">
        <v>3</v>
      </c>
      <c r="C6" s="14"/>
      <c r="D6" s="14"/>
      <c r="E6" s="14"/>
      <c r="F6" s="15"/>
      <c r="G6" s="16" t="e">
        <f>G5/1.95583</f>
        <v>#REF!</v>
      </c>
      <c r="H6" s="17"/>
      <c r="I6" s="41"/>
      <c r="J6" s="42"/>
      <c r="K6" s="42"/>
      <c r="L6" s="42"/>
      <c r="M6" s="42"/>
      <c r="N6" s="42"/>
      <c r="O6" s="42"/>
    </row>
    <row r="7" spans="2:15" ht="52.5"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I7" s="41"/>
      <c r="J7" s="42"/>
      <c r="K7" s="42"/>
      <c r="L7" s="42"/>
      <c r="M7" s="43" t="s">
        <v>144</v>
      </c>
      <c r="N7" s="43" t="s">
        <v>145</v>
      </c>
      <c r="O7" s="43" t="s">
        <v>146</v>
      </c>
    </row>
    <row r="8" spans="1:15" ht="12.75">
      <c r="A8" s="3" t="s">
        <v>10</v>
      </c>
      <c r="B8" s="19">
        <v>1</v>
      </c>
      <c r="C8" s="19">
        <v>2</v>
      </c>
      <c r="D8" s="19">
        <v>3</v>
      </c>
      <c r="E8" s="19">
        <v>4</v>
      </c>
      <c r="F8" s="20">
        <v>5</v>
      </c>
      <c r="G8" s="21" t="s">
        <v>11</v>
      </c>
      <c r="I8" s="41"/>
      <c r="J8" s="42"/>
      <c r="K8" s="42"/>
      <c r="L8" s="42"/>
      <c r="M8" s="42"/>
      <c r="N8" s="42"/>
      <c r="O8" s="42"/>
    </row>
    <row r="9" spans="1:15" s="2" customFormat="1" ht="26.25">
      <c r="A9" s="2">
        <v>1</v>
      </c>
      <c r="B9" s="22">
        <v>3001</v>
      </c>
      <c r="C9" s="23" t="s">
        <v>12</v>
      </c>
      <c r="D9" s="22" t="s">
        <v>13</v>
      </c>
      <c r="E9" s="24"/>
      <c r="F9" s="25">
        <v>114</v>
      </c>
      <c r="G9" s="26">
        <f aca="true" t="shared" si="0" ref="G9:G40">E9*F9</f>
        <v>0</v>
      </c>
      <c r="I9" s="44">
        <v>3001</v>
      </c>
      <c r="J9" s="45" t="s">
        <v>12</v>
      </c>
      <c r="K9" s="22" t="s">
        <v>13</v>
      </c>
      <c r="L9" s="24"/>
      <c r="M9" s="26">
        <v>145</v>
      </c>
      <c r="N9" s="46">
        <f>F9</f>
        <v>114</v>
      </c>
      <c r="O9" s="47">
        <f>M9-N9</f>
        <v>31</v>
      </c>
    </row>
    <row r="10" spans="1:15" s="2" customFormat="1" ht="12.75">
      <c r="A10" s="2">
        <v>2</v>
      </c>
      <c r="B10" s="22">
        <v>3002</v>
      </c>
      <c r="C10" s="23" t="s">
        <v>14</v>
      </c>
      <c r="D10" s="22" t="s">
        <v>13</v>
      </c>
      <c r="E10" s="24"/>
      <c r="F10" s="26">
        <v>111.677893</v>
      </c>
      <c r="G10" s="26">
        <f t="shared" si="0"/>
        <v>0</v>
      </c>
      <c r="I10" s="44">
        <v>3002</v>
      </c>
      <c r="J10" s="23" t="s">
        <v>14</v>
      </c>
      <c r="K10" s="22" t="s">
        <v>13</v>
      </c>
      <c r="L10" s="24"/>
      <c r="M10" s="26">
        <v>127</v>
      </c>
      <c r="N10" s="46">
        <f aca="true" t="shared" si="1" ref="N10:N61">F10</f>
        <v>111.677893</v>
      </c>
      <c r="O10" s="47">
        <f aca="true" t="shared" si="2" ref="O10:O73">M10-N10</f>
        <v>15.322107000000003</v>
      </c>
    </row>
    <row r="11" spans="1:15" s="2" customFormat="1" ht="12.75">
      <c r="A11" s="2">
        <v>3</v>
      </c>
      <c r="B11" s="22">
        <v>3003</v>
      </c>
      <c r="C11" s="23" t="s">
        <v>15</v>
      </c>
      <c r="D11" s="22" t="s">
        <v>13</v>
      </c>
      <c r="E11" s="24"/>
      <c r="F11" s="26">
        <v>101</v>
      </c>
      <c r="G11" s="26">
        <f t="shared" si="0"/>
        <v>0</v>
      </c>
      <c r="I11" s="44">
        <v>3003</v>
      </c>
      <c r="J11" s="23" t="s">
        <v>15</v>
      </c>
      <c r="K11" s="22" t="s">
        <v>13</v>
      </c>
      <c r="L11" s="24"/>
      <c r="M11" s="26">
        <v>126</v>
      </c>
      <c r="N11" s="46">
        <f t="shared" si="1"/>
        <v>101</v>
      </c>
      <c r="O11" s="47">
        <f t="shared" si="2"/>
        <v>25</v>
      </c>
    </row>
    <row r="12" spans="1:15" s="2" customFormat="1" ht="12.75">
      <c r="A12" s="2">
        <v>4</v>
      </c>
      <c r="B12" s="22">
        <v>3004</v>
      </c>
      <c r="C12" s="23" t="s">
        <v>16</v>
      </c>
      <c r="D12" s="22" t="s">
        <v>13</v>
      </c>
      <c r="E12" s="24"/>
      <c r="F12" s="26">
        <v>55</v>
      </c>
      <c r="G12" s="26">
        <f t="shared" si="0"/>
        <v>0</v>
      </c>
      <c r="I12" s="44">
        <v>3004</v>
      </c>
      <c r="J12" s="23" t="s">
        <v>16</v>
      </c>
      <c r="K12" s="22" t="s">
        <v>13</v>
      </c>
      <c r="L12" s="24"/>
      <c r="M12" s="26">
        <v>52</v>
      </c>
      <c r="N12" s="46">
        <f t="shared" si="1"/>
        <v>55</v>
      </c>
      <c r="O12" s="47">
        <f t="shared" si="2"/>
        <v>-3</v>
      </c>
    </row>
    <row r="13" spans="1:15" s="2" customFormat="1" ht="12.75">
      <c r="A13" s="2">
        <v>5</v>
      </c>
      <c r="B13" s="22">
        <v>3005</v>
      </c>
      <c r="C13" s="23" t="s">
        <v>17</v>
      </c>
      <c r="D13" s="22" t="s">
        <v>13</v>
      </c>
      <c r="E13" s="24"/>
      <c r="F13" s="26">
        <v>87.621184</v>
      </c>
      <c r="G13" s="26">
        <f t="shared" si="0"/>
        <v>0</v>
      </c>
      <c r="I13" s="44">
        <v>3005</v>
      </c>
      <c r="J13" s="23" t="s">
        <v>17</v>
      </c>
      <c r="K13" s="22" t="s">
        <v>13</v>
      </c>
      <c r="L13" s="24"/>
      <c r="M13" s="26">
        <v>84</v>
      </c>
      <c r="N13" s="46">
        <f t="shared" si="1"/>
        <v>87.621184</v>
      </c>
      <c r="O13" s="47">
        <f t="shared" si="2"/>
        <v>-3.6211839999999995</v>
      </c>
    </row>
    <row r="14" spans="1:15" s="2" customFormat="1" ht="12.75">
      <c r="A14" s="2">
        <v>6</v>
      </c>
      <c r="B14" s="22">
        <v>3006</v>
      </c>
      <c r="C14" s="23" t="s">
        <v>18</v>
      </c>
      <c r="D14" s="22" t="s">
        <v>13</v>
      </c>
      <c r="E14" s="24"/>
      <c r="F14" s="26">
        <v>53.785325</v>
      </c>
      <c r="G14" s="26">
        <f t="shared" si="0"/>
        <v>0</v>
      </c>
      <c r="I14" s="44">
        <v>3006</v>
      </c>
      <c r="J14" s="23" t="s">
        <v>18</v>
      </c>
      <c r="K14" s="22" t="s">
        <v>13</v>
      </c>
      <c r="L14" s="24"/>
      <c r="M14" s="26">
        <v>72</v>
      </c>
      <c r="N14" s="46">
        <f t="shared" si="1"/>
        <v>53.785325</v>
      </c>
      <c r="O14" s="47">
        <f t="shared" si="2"/>
        <v>18.214675</v>
      </c>
    </row>
    <row r="15" spans="1:15" s="2" customFormat="1" ht="12.75">
      <c r="A15" s="2">
        <v>7</v>
      </c>
      <c r="B15" s="22">
        <v>3007</v>
      </c>
      <c r="C15" s="23" t="s">
        <v>19</v>
      </c>
      <c r="D15" s="22" t="s">
        <v>13</v>
      </c>
      <c r="E15" s="24"/>
      <c r="F15" s="26">
        <v>145</v>
      </c>
      <c r="G15" s="26">
        <f t="shared" si="0"/>
        <v>0</v>
      </c>
      <c r="I15" s="44">
        <v>3007</v>
      </c>
      <c r="J15" s="23" t="s">
        <v>19</v>
      </c>
      <c r="K15" s="22" t="s">
        <v>13</v>
      </c>
      <c r="L15" s="24"/>
      <c r="M15" s="26">
        <v>180</v>
      </c>
      <c r="N15" s="46">
        <f t="shared" si="1"/>
        <v>145</v>
      </c>
      <c r="O15" s="47">
        <f t="shared" si="2"/>
        <v>35</v>
      </c>
    </row>
    <row r="16" spans="1:15" s="2" customFormat="1" ht="12.75">
      <c r="A16" s="2">
        <v>8</v>
      </c>
      <c r="B16" s="22">
        <v>3008</v>
      </c>
      <c r="C16" s="23" t="s">
        <v>20</v>
      </c>
      <c r="D16" s="22" t="s">
        <v>13</v>
      </c>
      <c r="E16" s="24"/>
      <c r="F16" s="26">
        <v>71.583378</v>
      </c>
      <c r="G16" s="26">
        <f t="shared" si="0"/>
        <v>0</v>
      </c>
      <c r="I16" s="44">
        <v>3008</v>
      </c>
      <c r="J16" s="23" t="s">
        <v>20</v>
      </c>
      <c r="K16" s="22" t="s">
        <v>13</v>
      </c>
      <c r="L16" s="24"/>
      <c r="M16" s="26">
        <v>94</v>
      </c>
      <c r="N16" s="46">
        <f t="shared" si="1"/>
        <v>71.583378</v>
      </c>
      <c r="O16" s="47">
        <f t="shared" si="2"/>
        <v>22.416622000000004</v>
      </c>
    </row>
    <row r="17" spans="1:15" s="2" customFormat="1" ht="12.75">
      <c r="A17" s="2">
        <v>9</v>
      </c>
      <c r="B17" s="22">
        <v>3009</v>
      </c>
      <c r="C17" s="23" t="s">
        <v>21</v>
      </c>
      <c r="D17" s="22" t="s">
        <v>13</v>
      </c>
      <c r="E17" s="24"/>
      <c r="F17" s="26">
        <v>42.637094</v>
      </c>
      <c r="G17" s="26">
        <f t="shared" si="0"/>
        <v>0</v>
      </c>
      <c r="I17" s="44">
        <v>3009</v>
      </c>
      <c r="J17" s="23" t="s">
        <v>21</v>
      </c>
      <c r="K17" s="22" t="s">
        <v>13</v>
      </c>
      <c r="L17" s="24"/>
      <c r="M17" s="26">
        <v>58</v>
      </c>
      <c r="N17" s="46">
        <f t="shared" si="1"/>
        <v>42.637094</v>
      </c>
      <c r="O17" s="47">
        <f t="shared" si="2"/>
        <v>15.362906000000002</v>
      </c>
    </row>
    <row r="18" spans="1:15" s="2" customFormat="1" ht="12.75">
      <c r="A18" s="2">
        <v>10</v>
      </c>
      <c r="B18" s="22">
        <v>3010</v>
      </c>
      <c r="C18" s="23" t="s">
        <v>22</v>
      </c>
      <c r="D18" s="22" t="s">
        <v>13</v>
      </c>
      <c r="E18" s="24"/>
      <c r="F18" s="26">
        <v>269.317791</v>
      </c>
      <c r="G18" s="26">
        <f t="shared" si="0"/>
        <v>0</v>
      </c>
      <c r="I18" s="44">
        <v>3010</v>
      </c>
      <c r="J18" s="23" t="s">
        <v>22</v>
      </c>
      <c r="K18" s="22" t="s">
        <v>13</v>
      </c>
      <c r="L18" s="24"/>
      <c r="M18" s="26">
        <v>321</v>
      </c>
      <c r="N18" s="46">
        <f t="shared" si="1"/>
        <v>269.317791</v>
      </c>
      <c r="O18" s="47">
        <f t="shared" si="2"/>
        <v>51.682209</v>
      </c>
    </row>
    <row r="19" spans="1:15" s="2" customFormat="1" ht="26.25">
      <c r="A19" s="2">
        <v>11</v>
      </c>
      <c r="B19" s="27">
        <v>3109</v>
      </c>
      <c r="C19" s="23" t="s">
        <v>23</v>
      </c>
      <c r="D19" s="22" t="s">
        <v>13</v>
      </c>
      <c r="E19" s="24"/>
      <c r="F19" s="26">
        <v>50.85158</v>
      </c>
      <c r="G19" s="26">
        <f t="shared" si="0"/>
        <v>0</v>
      </c>
      <c r="I19" s="48">
        <v>3109</v>
      </c>
      <c r="J19" s="23" t="s">
        <v>23</v>
      </c>
      <c r="K19" s="22" t="s">
        <v>13</v>
      </c>
      <c r="L19" s="24"/>
      <c r="M19" s="26">
        <v>84</v>
      </c>
      <c r="N19" s="46">
        <f t="shared" si="1"/>
        <v>50.85158</v>
      </c>
      <c r="O19" s="47">
        <f t="shared" si="2"/>
        <v>33.14842</v>
      </c>
    </row>
    <row r="20" spans="1:15" s="2" customFormat="1" ht="26.25">
      <c r="A20" s="2">
        <v>12</v>
      </c>
      <c r="B20" s="27">
        <v>3109</v>
      </c>
      <c r="C20" s="23" t="s">
        <v>23</v>
      </c>
      <c r="D20" s="22" t="s">
        <v>13</v>
      </c>
      <c r="E20" s="24"/>
      <c r="F20" s="26">
        <v>50.85158</v>
      </c>
      <c r="G20" s="26">
        <f t="shared" si="0"/>
        <v>0</v>
      </c>
      <c r="I20" s="48"/>
      <c r="J20" s="23" t="s">
        <v>23</v>
      </c>
      <c r="K20" s="22" t="s">
        <v>13</v>
      </c>
      <c r="L20" s="24"/>
      <c r="M20" s="26">
        <v>84</v>
      </c>
      <c r="N20" s="46">
        <f t="shared" si="1"/>
        <v>50.85158</v>
      </c>
      <c r="O20" s="47">
        <f t="shared" si="2"/>
        <v>33.14842</v>
      </c>
    </row>
    <row r="21" spans="1:15" s="2" customFormat="1" ht="26.25">
      <c r="A21" s="2">
        <v>13</v>
      </c>
      <c r="B21" s="27">
        <v>3109</v>
      </c>
      <c r="C21" s="23" t="s">
        <v>23</v>
      </c>
      <c r="D21" s="22" t="s">
        <v>13</v>
      </c>
      <c r="E21" s="24"/>
      <c r="F21" s="26">
        <v>50.85158</v>
      </c>
      <c r="G21" s="26">
        <f t="shared" si="0"/>
        <v>0</v>
      </c>
      <c r="I21" s="48"/>
      <c r="J21" s="23" t="s">
        <v>23</v>
      </c>
      <c r="K21" s="22" t="s">
        <v>13</v>
      </c>
      <c r="L21" s="24"/>
      <c r="M21" s="26">
        <v>84</v>
      </c>
      <c r="N21" s="46">
        <f t="shared" si="1"/>
        <v>50.85158</v>
      </c>
      <c r="O21" s="47">
        <f t="shared" si="2"/>
        <v>33.14842</v>
      </c>
    </row>
    <row r="22" spans="1:15" s="2" customFormat="1" ht="26.25">
      <c r="A22" s="2">
        <v>14</v>
      </c>
      <c r="B22" s="27">
        <v>3109</v>
      </c>
      <c r="C22" s="23" t="s">
        <v>23</v>
      </c>
      <c r="D22" s="22" t="s">
        <v>13</v>
      </c>
      <c r="E22" s="24"/>
      <c r="F22" s="26">
        <v>50.85158</v>
      </c>
      <c r="G22" s="26">
        <f t="shared" si="0"/>
        <v>0</v>
      </c>
      <c r="I22" s="48"/>
      <c r="J22" s="23" t="s">
        <v>23</v>
      </c>
      <c r="K22" s="22" t="s">
        <v>13</v>
      </c>
      <c r="L22" s="24"/>
      <c r="M22" s="26">
        <v>84</v>
      </c>
      <c r="N22" s="46">
        <f t="shared" si="1"/>
        <v>50.85158</v>
      </c>
      <c r="O22" s="47">
        <f t="shared" si="2"/>
        <v>33.14842</v>
      </c>
    </row>
    <row r="23" spans="1:15" s="2" customFormat="1" ht="26.25">
      <c r="A23" s="2">
        <v>15</v>
      </c>
      <c r="B23" s="27">
        <v>3109</v>
      </c>
      <c r="C23" s="23" t="s">
        <v>23</v>
      </c>
      <c r="D23" s="22" t="s">
        <v>13</v>
      </c>
      <c r="E23" s="24"/>
      <c r="F23" s="26">
        <v>50.85158</v>
      </c>
      <c r="G23" s="26">
        <f t="shared" si="0"/>
        <v>0</v>
      </c>
      <c r="I23" s="48"/>
      <c r="J23" s="23" t="s">
        <v>23</v>
      </c>
      <c r="K23" s="22" t="s">
        <v>13</v>
      </c>
      <c r="L23" s="24"/>
      <c r="M23" s="26">
        <v>84</v>
      </c>
      <c r="N23" s="46">
        <f t="shared" si="1"/>
        <v>50.85158</v>
      </c>
      <c r="O23" s="47">
        <f t="shared" si="2"/>
        <v>33.14842</v>
      </c>
    </row>
    <row r="24" spans="1:15" s="2" customFormat="1" ht="12.75">
      <c r="A24" s="2">
        <v>16</v>
      </c>
      <c r="B24" s="22">
        <v>3011</v>
      </c>
      <c r="C24" s="23" t="s">
        <v>24</v>
      </c>
      <c r="D24" s="22" t="s">
        <v>13</v>
      </c>
      <c r="E24" s="24"/>
      <c r="F24" s="26">
        <v>668.111528</v>
      </c>
      <c r="G24" s="26">
        <f t="shared" si="0"/>
        <v>0</v>
      </c>
      <c r="I24" s="44">
        <v>3011</v>
      </c>
      <c r="J24" s="23" t="s">
        <v>24</v>
      </c>
      <c r="K24" s="22" t="s">
        <v>13</v>
      </c>
      <c r="L24" s="24"/>
      <c r="M24" s="26">
        <v>774</v>
      </c>
      <c r="N24" s="46">
        <f t="shared" si="1"/>
        <v>668.111528</v>
      </c>
      <c r="O24" s="47">
        <f t="shared" si="2"/>
        <v>105.88847199999998</v>
      </c>
    </row>
    <row r="25" spans="1:15" s="2" customFormat="1" ht="12.75">
      <c r="A25" s="2">
        <v>17</v>
      </c>
      <c r="B25" s="22">
        <v>3012</v>
      </c>
      <c r="C25" s="23" t="s">
        <v>25</v>
      </c>
      <c r="D25" s="22" t="s">
        <v>13</v>
      </c>
      <c r="E25" s="24"/>
      <c r="F25" s="26">
        <v>1018.98743</v>
      </c>
      <c r="G25" s="26">
        <f t="shared" si="0"/>
        <v>0</v>
      </c>
      <c r="I25" s="44">
        <v>3012</v>
      </c>
      <c r="J25" s="23" t="s">
        <v>25</v>
      </c>
      <c r="K25" s="22" t="s">
        <v>13</v>
      </c>
      <c r="L25" s="24"/>
      <c r="M25" s="26">
        <v>2105</v>
      </c>
      <c r="N25" s="46">
        <f t="shared" si="1"/>
        <v>1018.98743</v>
      </c>
      <c r="O25" s="47">
        <f t="shared" si="2"/>
        <v>1086.0125699999999</v>
      </c>
    </row>
    <row r="26" spans="1:15" s="2" customFormat="1" ht="12.75">
      <c r="A26" s="2">
        <v>18</v>
      </c>
      <c r="B26" s="22">
        <v>3013</v>
      </c>
      <c r="C26" s="23" t="s">
        <v>26</v>
      </c>
      <c r="D26" s="22" t="s">
        <v>13</v>
      </c>
      <c r="E26" s="24"/>
      <c r="F26" s="26">
        <v>22.296462000000002</v>
      </c>
      <c r="G26" s="26">
        <f t="shared" si="0"/>
        <v>0</v>
      </c>
      <c r="I26" s="44">
        <v>3013</v>
      </c>
      <c r="J26" s="23" t="s">
        <v>26</v>
      </c>
      <c r="K26" s="22" t="s">
        <v>13</v>
      </c>
      <c r="L26" s="24"/>
      <c r="M26" s="26">
        <v>24</v>
      </c>
      <c r="N26" s="46">
        <f t="shared" si="1"/>
        <v>22.296462000000002</v>
      </c>
      <c r="O26" s="47">
        <f t="shared" si="2"/>
        <v>1.7035379999999982</v>
      </c>
    </row>
    <row r="27" spans="1:15" s="2" customFormat="1" ht="12.75">
      <c r="A27" s="2">
        <v>19</v>
      </c>
      <c r="B27" s="22">
        <v>3015</v>
      </c>
      <c r="C27" s="23" t="s">
        <v>27</v>
      </c>
      <c r="D27" s="22" t="s">
        <v>13</v>
      </c>
      <c r="E27" s="24"/>
      <c r="F27" s="26">
        <v>79</v>
      </c>
      <c r="G27" s="26">
        <f t="shared" si="0"/>
        <v>0</v>
      </c>
      <c r="I27" s="44">
        <v>3015</v>
      </c>
      <c r="J27" s="23" t="s">
        <v>27</v>
      </c>
      <c r="K27" s="22" t="s">
        <v>13</v>
      </c>
      <c r="L27" s="24"/>
      <c r="M27" s="26">
        <v>60</v>
      </c>
      <c r="N27" s="46">
        <f t="shared" si="1"/>
        <v>79</v>
      </c>
      <c r="O27" s="47">
        <f t="shared" si="2"/>
        <v>-19</v>
      </c>
    </row>
    <row r="28" spans="1:15" s="2" customFormat="1" ht="12.75">
      <c r="A28" s="2">
        <v>20</v>
      </c>
      <c r="B28" s="22">
        <v>3016</v>
      </c>
      <c r="C28" s="23" t="s">
        <v>28</v>
      </c>
      <c r="D28" s="22" t="s">
        <v>13</v>
      </c>
      <c r="E28" s="24"/>
      <c r="F28" s="26">
        <v>68.062884</v>
      </c>
      <c r="G28" s="26">
        <f t="shared" si="0"/>
        <v>0</v>
      </c>
      <c r="I28" s="44">
        <v>3016</v>
      </c>
      <c r="J28" s="23" t="s">
        <v>28</v>
      </c>
      <c r="K28" s="22" t="s">
        <v>13</v>
      </c>
      <c r="L28" s="24"/>
      <c r="M28" s="26">
        <v>73</v>
      </c>
      <c r="N28" s="46">
        <f t="shared" si="1"/>
        <v>68.062884</v>
      </c>
      <c r="O28" s="47">
        <f t="shared" si="2"/>
        <v>4.937116000000003</v>
      </c>
    </row>
    <row r="29" spans="1:15" s="2" customFormat="1" ht="12.75">
      <c r="A29" s="2">
        <v>21</v>
      </c>
      <c r="B29" s="22">
        <v>3017</v>
      </c>
      <c r="C29" s="23" t="s">
        <v>29</v>
      </c>
      <c r="D29" s="22" t="s">
        <v>13</v>
      </c>
      <c r="E29" s="24"/>
      <c r="F29" s="26">
        <v>68.062884</v>
      </c>
      <c r="G29" s="26">
        <f t="shared" si="0"/>
        <v>0</v>
      </c>
      <c r="I29" s="44">
        <v>3017</v>
      </c>
      <c r="J29" s="23" t="s">
        <v>29</v>
      </c>
      <c r="K29" s="22" t="s">
        <v>13</v>
      </c>
      <c r="L29" s="24"/>
      <c r="M29" s="26">
        <v>237</v>
      </c>
      <c r="N29" s="46">
        <f t="shared" si="1"/>
        <v>68.062884</v>
      </c>
      <c r="O29" s="47">
        <f t="shared" si="2"/>
        <v>168.937116</v>
      </c>
    </row>
    <row r="30" spans="1:15" s="2" customFormat="1" ht="12.75">
      <c r="A30" s="2">
        <v>22</v>
      </c>
      <c r="B30" s="22">
        <v>3018</v>
      </c>
      <c r="C30" s="23" t="s">
        <v>30</v>
      </c>
      <c r="D30" s="22" t="s">
        <v>13</v>
      </c>
      <c r="E30" s="24"/>
      <c r="F30" s="26">
        <v>110.11322899999999</v>
      </c>
      <c r="G30" s="26">
        <f t="shared" si="0"/>
        <v>0</v>
      </c>
      <c r="I30" s="44">
        <v>3018</v>
      </c>
      <c r="J30" s="23" t="s">
        <v>30</v>
      </c>
      <c r="K30" s="22" t="s">
        <v>13</v>
      </c>
      <c r="L30" s="24"/>
      <c r="M30" s="26">
        <v>145</v>
      </c>
      <c r="N30" s="46">
        <f t="shared" si="1"/>
        <v>110.11322899999999</v>
      </c>
      <c r="O30" s="47">
        <f t="shared" si="2"/>
        <v>34.88677100000001</v>
      </c>
    </row>
    <row r="31" spans="1:15" s="2" customFormat="1" ht="12.75">
      <c r="A31" s="2">
        <v>23</v>
      </c>
      <c r="B31" s="22">
        <v>3019</v>
      </c>
      <c r="C31" s="23" t="s">
        <v>31</v>
      </c>
      <c r="D31" s="22" t="s">
        <v>13</v>
      </c>
      <c r="E31" s="24"/>
      <c r="F31" s="26">
        <v>156.857566</v>
      </c>
      <c r="G31" s="26">
        <f t="shared" si="0"/>
        <v>0</v>
      </c>
      <c r="I31" s="44">
        <v>3019</v>
      </c>
      <c r="J31" s="23" t="s">
        <v>31</v>
      </c>
      <c r="K31" s="22" t="s">
        <v>13</v>
      </c>
      <c r="L31" s="24"/>
      <c r="M31" s="26">
        <v>188</v>
      </c>
      <c r="N31" s="46">
        <f t="shared" si="1"/>
        <v>156.857566</v>
      </c>
      <c r="O31" s="47">
        <f t="shared" si="2"/>
        <v>31.14243400000001</v>
      </c>
    </row>
    <row r="32" spans="1:15" s="2" customFormat="1" ht="12.75">
      <c r="A32" s="2">
        <v>24</v>
      </c>
      <c r="B32" s="22">
        <v>3020</v>
      </c>
      <c r="C32" s="23" t="s">
        <v>32</v>
      </c>
      <c r="D32" s="22" t="s">
        <v>13</v>
      </c>
      <c r="E32" s="24"/>
      <c r="F32" s="26">
        <v>97.009168</v>
      </c>
      <c r="G32" s="26">
        <f t="shared" si="0"/>
        <v>0</v>
      </c>
      <c r="I32" s="44">
        <v>3020</v>
      </c>
      <c r="J32" s="23" t="s">
        <v>32</v>
      </c>
      <c r="K32" s="22" t="s">
        <v>13</v>
      </c>
      <c r="L32" s="24"/>
      <c r="M32" s="26">
        <v>103</v>
      </c>
      <c r="N32" s="46">
        <f t="shared" si="1"/>
        <v>97.009168</v>
      </c>
      <c r="O32" s="47">
        <f t="shared" si="2"/>
        <v>5.9908319999999975</v>
      </c>
    </row>
    <row r="33" spans="1:15" s="2" customFormat="1" ht="12.75">
      <c r="A33" s="2">
        <v>25</v>
      </c>
      <c r="B33" s="22">
        <v>3021</v>
      </c>
      <c r="C33" s="23" t="s">
        <v>33</v>
      </c>
      <c r="D33" s="22" t="s">
        <v>13</v>
      </c>
      <c r="E33" s="24"/>
      <c r="F33" s="26">
        <v>138.86393</v>
      </c>
      <c r="G33" s="26">
        <f t="shared" si="0"/>
        <v>0</v>
      </c>
      <c r="I33" s="44">
        <v>3021</v>
      </c>
      <c r="J33" s="23" t="s">
        <v>33</v>
      </c>
      <c r="K33" s="22" t="s">
        <v>13</v>
      </c>
      <c r="L33" s="24"/>
      <c r="M33" s="26">
        <v>454</v>
      </c>
      <c r="N33" s="46">
        <f t="shared" si="1"/>
        <v>138.86393</v>
      </c>
      <c r="O33" s="47">
        <f t="shared" si="2"/>
        <v>315.13607</v>
      </c>
    </row>
    <row r="34" spans="1:15" s="2" customFormat="1" ht="26.25">
      <c r="A34" s="2">
        <v>26</v>
      </c>
      <c r="B34" s="27">
        <v>3119</v>
      </c>
      <c r="C34" s="28" t="s">
        <v>34</v>
      </c>
      <c r="D34" s="22" t="s">
        <v>13</v>
      </c>
      <c r="E34" s="24"/>
      <c r="F34" s="26">
        <v>138.86393</v>
      </c>
      <c r="G34" s="26">
        <f t="shared" si="0"/>
        <v>0</v>
      </c>
      <c r="I34" s="48">
        <v>3119</v>
      </c>
      <c r="J34" s="28" t="s">
        <v>147</v>
      </c>
      <c r="K34" s="22" t="s">
        <v>13</v>
      </c>
      <c r="L34" s="24"/>
      <c r="M34" s="26">
        <v>133</v>
      </c>
      <c r="N34" s="46">
        <f t="shared" si="1"/>
        <v>138.86393</v>
      </c>
      <c r="O34" s="47">
        <f t="shared" si="2"/>
        <v>-5.8639300000000105</v>
      </c>
    </row>
    <row r="35" spans="1:15" s="2" customFormat="1" ht="26.25">
      <c r="A35" s="2">
        <v>27</v>
      </c>
      <c r="B35" s="27">
        <v>3119</v>
      </c>
      <c r="C35" s="28" t="s">
        <v>34</v>
      </c>
      <c r="D35" s="22" t="s">
        <v>13</v>
      </c>
      <c r="E35" s="24"/>
      <c r="F35" s="26">
        <v>138.86393</v>
      </c>
      <c r="G35" s="26">
        <f t="shared" si="0"/>
        <v>0</v>
      </c>
      <c r="I35" s="48"/>
      <c r="J35" s="28" t="s">
        <v>34</v>
      </c>
      <c r="K35" s="22" t="s">
        <v>13</v>
      </c>
      <c r="L35" s="24"/>
      <c r="M35" s="26">
        <v>133</v>
      </c>
      <c r="N35" s="46">
        <f t="shared" si="1"/>
        <v>138.86393</v>
      </c>
      <c r="O35" s="47">
        <f t="shared" si="2"/>
        <v>-5.8639300000000105</v>
      </c>
    </row>
    <row r="36" spans="1:15" s="2" customFormat="1" ht="26.25">
      <c r="A36" s="2">
        <v>28</v>
      </c>
      <c r="B36" s="27">
        <v>3119</v>
      </c>
      <c r="C36" s="28" t="s">
        <v>34</v>
      </c>
      <c r="D36" s="22" t="s">
        <v>13</v>
      </c>
      <c r="E36" s="24"/>
      <c r="F36" s="26">
        <v>138.86393</v>
      </c>
      <c r="G36" s="26">
        <f t="shared" si="0"/>
        <v>0</v>
      </c>
      <c r="I36" s="48"/>
      <c r="J36" s="28" t="s">
        <v>34</v>
      </c>
      <c r="K36" s="22" t="s">
        <v>13</v>
      </c>
      <c r="L36" s="24"/>
      <c r="M36" s="26">
        <v>133</v>
      </c>
      <c r="N36" s="46">
        <f t="shared" si="1"/>
        <v>138.86393</v>
      </c>
      <c r="O36" s="47">
        <f t="shared" si="2"/>
        <v>-5.8639300000000105</v>
      </c>
    </row>
    <row r="37" spans="1:15" s="2" customFormat="1" ht="26.25">
      <c r="A37" s="2">
        <v>29</v>
      </c>
      <c r="B37" s="27">
        <v>3119</v>
      </c>
      <c r="C37" s="28" t="s">
        <v>34</v>
      </c>
      <c r="D37" s="22" t="s">
        <v>13</v>
      </c>
      <c r="E37" s="24"/>
      <c r="F37" s="26">
        <v>138.86393</v>
      </c>
      <c r="G37" s="26">
        <f t="shared" si="0"/>
        <v>0</v>
      </c>
      <c r="I37" s="48"/>
      <c r="J37" s="28" t="s">
        <v>34</v>
      </c>
      <c r="K37" s="22" t="s">
        <v>13</v>
      </c>
      <c r="L37" s="24"/>
      <c r="M37" s="26">
        <v>133</v>
      </c>
      <c r="N37" s="46">
        <f t="shared" si="1"/>
        <v>138.86393</v>
      </c>
      <c r="O37" s="47">
        <f t="shared" si="2"/>
        <v>-5.8639300000000105</v>
      </c>
    </row>
    <row r="38" spans="1:15" s="2" customFormat="1" ht="26.25">
      <c r="A38" s="2">
        <v>30</v>
      </c>
      <c r="B38" s="27">
        <v>3119</v>
      </c>
      <c r="C38" s="28" t="s">
        <v>34</v>
      </c>
      <c r="D38" s="22" t="s">
        <v>13</v>
      </c>
      <c r="E38" s="24"/>
      <c r="F38" s="26">
        <v>138.86393</v>
      </c>
      <c r="G38" s="26">
        <f t="shared" si="0"/>
        <v>0</v>
      </c>
      <c r="I38" s="48"/>
      <c r="J38" s="28" t="s">
        <v>34</v>
      </c>
      <c r="K38" s="22" t="s">
        <v>13</v>
      </c>
      <c r="L38" s="24"/>
      <c r="M38" s="26">
        <v>133</v>
      </c>
      <c r="N38" s="46">
        <f t="shared" si="1"/>
        <v>138.86393</v>
      </c>
      <c r="O38" s="47">
        <f t="shared" si="2"/>
        <v>-5.8639300000000105</v>
      </c>
    </row>
    <row r="39" spans="1:15" s="2" customFormat="1" ht="26.25">
      <c r="A39" s="2">
        <v>31</v>
      </c>
      <c r="B39" s="27">
        <v>3119</v>
      </c>
      <c r="C39" s="28" t="s">
        <v>34</v>
      </c>
      <c r="D39" s="22" t="s">
        <v>13</v>
      </c>
      <c r="E39" s="24"/>
      <c r="F39" s="26">
        <v>138.86393</v>
      </c>
      <c r="G39" s="26">
        <f t="shared" si="0"/>
        <v>0</v>
      </c>
      <c r="I39" s="48"/>
      <c r="J39" s="28" t="s">
        <v>34</v>
      </c>
      <c r="K39" s="22" t="s">
        <v>13</v>
      </c>
      <c r="L39" s="24"/>
      <c r="M39" s="26">
        <v>133</v>
      </c>
      <c r="N39" s="46">
        <f t="shared" si="1"/>
        <v>138.86393</v>
      </c>
      <c r="O39" s="47">
        <f t="shared" si="2"/>
        <v>-5.8639300000000105</v>
      </c>
    </row>
    <row r="40" spans="1:15" s="2" customFormat="1" ht="12.75">
      <c r="A40" s="2">
        <v>32</v>
      </c>
      <c r="B40" s="22">
        <v>3023</v>
      </c>
      <c r="C40" s="23" t="s">
        <v>35</v>
      </c>
      <c r="D40" s="22" t="s">
        <v>13</v>
      </c>
      <c r="E40" s="24"/>
      <c r="F40" s="26">
        <v>461.771463</v>
      </c>
      <c r="G40" s="26">
        <f t="shared" si="0"/>
        <v>0</v>
      </c>
      <c r="I40" s="44">
        <v>3023</v>
      </c>
      <c r="J40" s="23" t="s">
        <v>35</v>
      </c>
      <c r="K40" s="22" t="s">
        <v>13</v>
      </c>
      <c r="L40" s="24"/>
      <c r="M40" s="26">
        <v>998</v>
      </c>
      <c r="N40" s="46">
        <f t="shared" si="1"/>
        <v>461.771463</v>
      </c>
      <c r="O40" s="47">
        <f t="shared" si="2"/>
        <v>536.228537</v>
      </c>
    </row>
    <row r="41" spans="1:15" s="2" customFormat="1" ht="12.75">
      <c r="A41" s="2">
        <v>33</v>
      </c>
      <c r="B41" s="22">
        <v>3024</v>
      </c>
      <c r="C41" s="23" t="s">
        <v>36</v>
      </c>
      <c r="D41" s="22" t="s">
        <v>13</v>
      </c>
      <c r="E41" s="24"/>
      <c r="F41" s="26">
        <v>68.258467</v>
      </c>
      <c r="G41" s="26">
        <f aca="true" t="shared" si="3" ref="G41:G59">E41*F41</f>
        <v>0</v>
      </c>
      <c r="I41" s="44">
        <v>3024</v>
      </c>
      <c r="J41" s="23" t="s">
        <v>36</v>
      </c>
      <c r="K41" s="22" t="s">
        <v>13</v>
      </c>
      <c r="L41" s="24"/>
      <c r="M41" s="26">
        <v>93</v>
      </c>
      <c r="N41" s="46">
        <f t="shared" si="1"/>
        <v>68.258467</v>
      </c>
      <c r="O41" s="47">
        <f t="shared" si="2"/>
        <v>24.741533000000004</v>
      </c>
    </row>
    <row r="42" spans="1:15" s="2" customFormat="1" ht="12.75">
      <c r="A42" s="2">
        <v>34</v>
      </c>
      <c r="B42" s="22">
        <v>3025</v>
      </c>
      <c r="C42" s="23" t="s">
        <v>37</v>
      </c>
      <c r="D42" s="22" t="s">
        <v>13</v>
      </c>
      <c r="E42" s="24"/>
      <c r="F42" s="26">
        <v>68.258467</v>
      </c>
      <c r="G42" s="26">
        <f t="shared" si="3"/>
        <v>0</v>
      </c>
      <c r="I42" s="44">
        <v>3025</v>
      </c>
      <c r="J42" s="23" t="s">
        <v>37</v>
      </c>
      <c r="K42" s="22" t="s">
        <v>13</v>
      </c>
      <c r="L42" s="24"/>
      <c r="M42" s="26">
        <v>402</v>
      </c>
      <c r="N42" s="46">
        <f t="shared" si="1"/>
        <v>68.258467</v>
      </c>
      <c r="O42" s="47">
        <f t="shared" si="2"/>
        <v>333.741533</v>
      </c>
    </row>
    <row r="43" spans="1:15" s="2" customFormat="1" ht="12.75">
      <c r="A43" s="2">
        <v>35</v>
      </c>
      <c r="B43" s="22">
        <v>3026</v>
      </c>
      <c r="C43" s="23" t="s">
        <v>38</v>
      </c>
      <c r="D43" s="22" t="s">
        <v>13</v>
      </c>
      <c r="E43" s="24"/>
      <c r="F43" s="26">
        <v>68.258467</v>
      </c>
      <c r="G43" s="26">
        <f t="shared" si="3"/>
        <v>0</v>
      </c>
      <c r="I43" s="44">
        <v>3026</v>
      </c>
      <c r="J43" s="23" t="s">
        <v>38</v>
      </c>
      <c r="K43" s="22" t="s">
        <v>13</v>
      </c>
      <c r="L43" s="24"/>
      <c r="M43" s="26">
        <v>243</v>
      </c>
      <c r="N43" s="46">
        <f t="shared" si="1"/>
        <v>68.258467</v>
      </c>
      <c r="O43" s="47">
        <f t="shared" si="2"/>
        <v>174.741533</v>
      </c>
    </row>
    <row r="44" spans="1:15" s="2" customFormat="1" ht="12.75">
      <c r="A44" s="2">
        <v>36</v>
      </c>
      <c r="B44" s="22">
        <v>3027</v>
      </c>
      <c r="C44" s="23" t="s">
        <v>39</v>
      </c>
      <c r="D44" s="22" t="s">
        <v>13</v>
      </c>
      <c r="E44" s="24"/>
      <c r="F44" s="26">
        <v>164.09413700000002</v>
      </c>
      <c r="G44" s="26">
        <f t="shared" si="3"/>
        <v>0</v>
      </c>
      <c r="I44" s="44">
        <v>3027</v>
      </c>
      <c r="J44" s="23" t="s">
        <v>39</v>
      </c>
      <c r="K44" s="22" t="s">
        <v>13</v>
      </c>
      <c r="L44" s="24"/>
      <c r="M44" s="26">
        <v>486</v>
      </c>
      <c r="N44" s="46">
        <f t="shared" si="1"/>
        <v>164.09413700000002</v>
      </c>
      <c r="O44" s="47">
        <f t="shared" si="2"/>
        <v>321.90586299999995</v>
      </c>
    </row>
    <row r="45" spans="1:15" s="2" customFormat="1" ht="12.75">
      <c r="A45" s="2">
        <v>37</v>
      </c>
      <c r="B45" s="22">
        <v>3028</v>
      </c>
      <c r="C45" s="23" t="s">
        <v>40</v>
      </c>
      <c r="D45" s="22" t="s">
        <v>13</v>
      </c>
      <c r="E45" s="24"/>
      <c r="F45" s="26">
        <v>68.258467</v>
      </c>
      <c r="G45" s="26">
        <f t="shared" si="3"/>
        <v>0</v>
      </c>
      <c r="I45" s="44">
        <v>3028</v>
      </c>
      <c r="J45" s="23" t="s">
        <v>40</v>
      </c>
      <c r="K45" s="22" t="s">
        <v>13</v>
      </c>
      <c r="L45" s="24"/>
      <c r="M45" s="26">
        <v>364</v>
      </c>
      <c r="N45" s="46">
        <f t="shared" si="1"/>
        <v>68.258467</v>
      </c>
      <c r="O45" s="47">
        <f t="shared" si="2"/>
        <v>295.741533</v>
      </c>
    </row>
    <row r="46" spans="1:15" s="2" customFormat="1" ht="12.75">
      <c r="A46" s="2">
        <v>38</v>
      </c>
      <c r="B46" s="22">
        <v>3029</v>
      </c>
      <c r="C46" s="23" t="s">
        <v>41</v>
      </c>
      <c r="D46" s="22" t="s">
        <v>13</v>
      </c>
      <c r="E46" s="24"/>
      <c r="F46" s="26">
        <v>68.258467</v>
      </c>
      <c r="G46" s="26">
        <f t="shared" si="3"/>
        <v>0</v>
      </c>
      <c r="I46" s="44">
        <v>3029</v>
      </c>
      <c r="J46" s="23" t="s">
        <v>41</v>
      </c>
      <c r="K46" s="22" t="s">
        <v>13</v>
      </c>
      <c r="L46" s="24"/>
      <c r="M46" s="26">
        <v>705</v>
      </c>
      <c r="N46" s="46">
        <f t="shared" si="1"/>
        <v>68.258467</v>
      </c>
      <c r="O46" s="47">
        <f t="shared" si="2"/>
        <v>636.741533</v>
      </c>
    </row>
    <row r="47" spans="1:15" s="2" customFormat="1" ht="12.75">
      <c r="A47" s="2">
        <v>39</v>
      </c>
      <c r="B47" s="22">
        <v>3030</v>
      </c>
      <c r="C47" s="23" t="s">
        <v>42</v>
      </c>
      <c r="D47" s="22" t="s">
        <v>13</v>
      </c>
      <c r="E47" s="24"/>
      <c r="F47" s="26">
        <v>68.258467</v>
      </c>
      <c r="G47" s="26">
        <f t="shared" si="3"/>
        <v>0</v>
      </c>
      <c r="I47" s="44">
        <v>3030</v>
      </c>
      <c r="J47" s="23" t="s">
        <v>42</v>
      </c>
      <c r="K47" s="22" t="s">
        <v>13</v>
      </c>
      <c r="L47" s="24"/>
      <c r="M47" s="26">
        <v>1065</v>
      </c>
      <c r="N47" s="46">
        <f t="shared" si="1"/>
        <v>68.258467</v>
      </c>
      <c r="O47" s="47">
        <f t="shared" si="2"/>
        <v>996.741533</v>
      </c>
    </row>
    <row r="48" spans="1:15" s="2" customFormat="1" ht="52.5">
      <c r="A48" s="2">
        <v>40</v>
      </c>
      <c r="B48" s="27">
        <v>3129</v>
      </c>
      <c r="C48" s="23" t="s">
        <v>43</v>
      </c>
      <c r="D48" s="22" t="s">
        <v>13</v>
      </c>
      <c r="E48" s="24"/>
      <c r="F48" s="26">
        <v>68.258467</v>
      </c>
      <c r="G48" s="26">
        <f t="shared" si="3"/>
        <v>0</v>
      </c>
      <c r="I48" s="48">
        <v>3129</v>
      </c>
      <c r="J48" s="23" t="s">
        <v>43</v>
      </c>
      <c r="K48" s="22" t="s">
        <v>13</v>
      </c>
      <c r="L48" s="24"/>
      <c r="M48" s="26">
        <v>229</v>
      </c>
      <c r="N48" s="46">
        <f t="shared" si="1"/>
        <v>68.258467</v>
      </c>
      <c r="O48" s="47">
        <f t="shared" si="2"/>
        <v>160.741533</v>
      </c>
    </row>
    <row r="49" spans="1:15" s="2" customFormat="1" ht="52.5">
      <c r="A49" s="2">
        <v>41</v>
      </c>
      <c r="B49" s="27">
        <v>3129</v>
      </c>
      <c r="C49" s="23" t="s">
        <v>43</v>
      </c>
      <c r="D49" s="22" t="s">
        <v>13</v>
      </c>
      <c r="E49" s="24"/>
      <c r="F49" s="26">
        <v>68.258467</v>
      </c>
      <c r="G49" s="26">
        <f t="shared" si="3"/>
        <v>0</v>
      </c>
      <c r="I49" s="48"/>
      <c r="J49" s="23" t="s">
        <v>43</v>
      </c>
      <c r="K49" s="22" t="s">
        <v>13</v>
      </c>
      <c r="L49" s="24"/>
      <c r="M49" s="26">
        <v>229</v>
      </c>
      <c r="N49" s="46">
        <f t="shared" si="1"/>
        <v>68.258467</v>
      </c>
      <c r="O49" s="47">
        <f t="shared" si="2"/>
        <v>160.741533</v>
      </c>
    </row>
    <row r="50" spans="1:15" s="2" customFormat="1" ht="52.5">
      <c r="A50" s="2">
        <v>42</v>
      </c>
      <c r="B50" s="27">
        <v>3129</v>
      </c>
      <c r="C50" s="23" t="s">
        <v>43</v>
      </c>
      <c r="D50" s="22" t="s">
        <v>13</v>
      </c>
      <c r="E50" s="24"/>
      <c r="F50" s="26">
        <v>68.258467</v>
      </c>
      <c r="G50" s="26">
        <f t="shared" si="3"/>
        <v>0</v>
      </c>
      <c r="I50" s="48"/>
      <c r="J50" s="23" t="s">
        <v>43</v>
      </c>
      <c r="K50" s="22" t="s">
        <v>13</v>
      </c>
      <c r="L50" s="24"/>
      <c r="M50" s="26">
        <v>229</v>
      </c>
      <c r="N50" s="46">
        <f t="shared" si="1"/>
        <v>68.258467</v>
      </c>
      <c r="O50" s="47">
        <f t="shared" si="2"/>
        <v>160.741533</v>
      </c>
    </row>
    <row r="51" spans="1:15" s="2" customFormat="1" ht="52.5">
      <c r="A51" s="2">
        <v>43</v>
      </c>
      <c r="B51" s="27">
        <v>3129</v>
      </c>
      <c r="C51" s="23" t="s">
        <v>43</v>
      </c>
      <c r="D51" s="22" t="s">
        <v>13</v>
      </c>
      <c r="E51" s="24"/>
      <c r="F51" s="26">
        <v>68.258467</v>
      </c>
      <c r="G51" s="26">
        <f t="shared" si="3"/>
        <v>0</v>
      </c>
      <c r="I51" s="48"/>
      <c r="J51" s="23" t="s">
        <v>43</v>
      </c>
      <c r="K51" s="22" t="s">
        <v>13</v>
      </c>
      <c r="L51" s="24"/>
      <c r="M51" s="26">
        <v>229</v>
      </c>
      <c r="N51" s="46">
        <f t="shared" si="1"/>
        <v>68.258467</v>
      </c>
      <c r="O51" s="47">
        <f t="shared" si="2"/>
        <v>160.741533</v>
      </c>
    </row>
    <row r="52" spans="1:15" s="2" customFormat="1" ht="52.5">
      <c r="A52" s="2">
        <v>44</v>
      </c>
      <c r="B52" s="27">
        <v>3129</v>
      </c>
      <c r="C52" s="23" t="s">
        <v>43</v>
      </c>
      <c r="D52" s="22" t="s">
        <v>13</v>
      </c>
      <c r="E52" s="24"/>
      <c r="F52" s="26">
        <v>68.258467</v>
      </c>
      <c r="G52" s="26">
        <f t="shared" si="3"/>
        <v>0</v>
      </c>
      <c r="I52" s="48"/>
      <c r="J52" s="23" t="s">
        <v>43</v>
      </c>
      <c r="K52" s="22" t="s">
        <v>13</v>
      </c>
      <c r="L52" s="24"/>
      <c r="M52" s="26">
        <v>229</v>
      </c>
      <c r="N52" s="46">
        <f t="shared" si="1"/>
        <v>68.258467</v>
      </c>
      <c r="O52" s="47">
        <f t="shared" si="2"/>
        <v>160.741533</v>
      </c>
    </row>
    <row r="53" spans="1:15" s="2" customFormat="1" ht="12.75">
      <c r="A53" s="2">
        <v>45</v>
      </c>
      <c r="B53" s="22">
        <v>3032</v>
      </c>
      <c r="C53" s="23" t="s">
        <v>44</v>
      </c>
      <c r="D53" s="22" t="s">
        <v>13</v>
      </c>
      <c r="E53" s="24"/>
      <c r="F53" s="26">
        <v>219.24854299999998</v>
      </c>
      <c r="G53" s="26">
        <f t="shared" si="3"/>
        <v>0</v>
      </c>
      <c r="I53" s="44">
        <v>3032</v>
      </c>
      <c r="J53" s="23" t="s">
        <v>44</v>
      </c>
      <c r="K53" s="22" t="s">
        <v>13</v>
      </c>
      <c r="L53" s="24"/>
      <c r="M53" s="26">
        <v>223</v>
      </c>
      <c r="N53" s="46">
        <f t="shared" si="1"/>
        <v>219.24854299999998</v>
      </c>
      <c r="O53" s="47">
        <f t="shared" si="2"/>
        <v>3.7514570000000163</v>
      </c>
    </row>
    <row r="54" spans="1:15" s="2" customFormat="1" ht="12.75">
      <c r="A54" s="2">
        <v>46</v>
      </c>
      <c r="B54" s="22">
        <v>3033</v>
      </c>
      <c r="C54" s="23" t="s">
        <v>45</v>
      </c>
      <c r="D54" s="22" t="s">
        <v>13</v>
      </c>
      <c r="E54" s="24"/>
      <c r="F54" s="26">
        <v>98.964998</v>
      </c>
      <c r="G54" s="26">
        <f t="shared" si="3"/>
        <v>0</v>
      </c>
      <c r="I54" s="44">
        <v>3033</v>
      </c>
      <c r="J54" s="23" t="s">
        <v>45</v>
      </c>
      <c r="K54" s="22" t="s">
        <v>13</v>
      </c>
      <c r="L54" s="24"/>
      <c r="M54" s="26">
        <v>110</v>
      </c>
      <c r="N54" s="46">
        <f t="shared" si="1"/>
        <v>98.964998</v>
      </c>
      <c r="O54" s="47">
        <f t="shared" si="2"/>
        <v>11.035002000000006</v>
      </c>
    </row>
    <row r="55" spans="1:15" s="2" customFormat="1" ht="12.75">
      <c r="A55" s="2">
        <v>47</v>
      </c>
      <c r="B55" s="22">
        <v>3035</v>
      </c>
      <c r="C55" s="23" t="s">
        <v>46</v>
      </c>
      <c r="D55" s="22" t="s">
        <v>13</v>
      </c>
      <c r="E55" s="24"/>
      <c r="F55" s="26">
        <v>93.87984</v>
      </c>
      <c r="G55" s="26">
        <f t="shared" si="3"/>
        <v>0</v>
      </c>
      <c r="I55" s="44">
        <v>3035</v>
      </c>
      <c r="J55" s="23" t="s">
        <v>46</v>
      </c>
      <c r="K55" s="22" t="s">
        <v>13</v>
      </c>
      <c r="L55" s="24"/>
      <c r="M55" s="26">
        <v>172</v>
      </c>
      <c r="N55" s="46">
        <f t="shared" si="1"/>
        <v>93.87984</v>
      </c>
      <c r="O55" s="47">
        <f t="shared" si="2"/>
        <v>78.12016</v>
      </c>
    </row>
    <row r="56" spans="1:15" s="2" customFormat="1" ht="12.75">
      <c r="A56" s="2">
        <v>48</v>
      </c>
      <c r="B56" s="22">
        <v>3036</v>
      </c>
      <c r="C56" s="23" t="s">
        <v>47</v>
      </c>
      <c r="D56" s="22" t="s">
        <v>13</v>
      </c>
      <c r="E56" s="24"/>
      <c r="F56" s="26">
        <v>102.68107499999999</v>
      </c>
      <c r="G56" s="26">
        <f t="shared" si="3"/>
        <v>0</v>
      </c>
      <c r="I56" s="44">
        <v>3036</v>
      </c>
      <c r="J56" s="23" t="s">
        <v>47</v>
      </c>
      <c r="K56" s="22" t="s">
        <v>13</v>
      </c>
      <c r="L56" s="24"/>
      <c r="M56" s="26">
        <v>193</v>
      </c>
      <c r="N56" s="46">
        <f t="shared" si="1"/>
        <v>102.68107499999999</v>
      </c>
      <c r="O56" s="47">
        <f t="shared" si="2"/>
        <v>90.31892500000001</v>
      </c>
    </row>
    <row r="57" spans="1:15" s="2" customFormat="1" ht="26.25">
      <c r="A57" s="2">
        <v>49</v>
      </c>
      <c r="B57" s="27">
        <v>3139</v>
      </c>
      <c r="C57" s="23" t="s">
        <v>48</v>
      </c>
      <c r="D57" s="22" t="s">
        <v>13</v>
      </c>
      <c r="E57" s="24"/>
      <c r="F57" s="26">
        <v>96.42241899999999</v>
      </c>
      <c r="G57" s="26">
        <f t="shared" si="3"/>
        <v>0</v>
      </c>
      <c r="I57" s="48">
        <v>3139</v>
      </c>
      <c r="J57" s="23" t="s">
        <v>48</v>
      </c>
      <c r="K57" s="22" t="s">
        <v>13</v>
      </c>
      <c r="L57" s="24"/>
      <c r="M57" s="26">
        <v>110</v>
      </c>
      <c r="N57" s="46">
        <f t="shared" si="1"/>
        <v>96.42241899999999</v>
      </c>
      <c r="O57" s="47">
        <f t="shared" si="2"/>
        <v>13.57758100000001</v>
      </c>
    </row>
    <row r="58" spans="1:15" s="2" customFormat="1" ht="26.25">
      <c r="A58" s="2">
        <v>50</v>
      </c>
      <c r="B58" s="27">
        <v>3139</v>
      </c>
      <c r="C58" s="23" t="s">
        <v>48</v>
      </c>
      <c r="D58" s="22" t="s">
        <v>13</v>
      </c>
      <c r="E58" s="24"/>
      <c r="F58" s="26">
        <v>96.42241899999999</v>
      </c>
      <c r="G58" s="26">
        <f t="shared" si="3"/>
        <v>0</v>
      </c>
      <c r="I58" s="49"/>
      <c r="J58" s="23" t="s">
        <v>48</v>
      </c>
      <c r="K58" s="22" t="s">
        <v>13</v>
      </c>
      <c r="L58" s="24"/>
      <c r="M58" s="26">
        <v>110</v>
      </c>
      <c r="N58" s="46">
        <f t="shared" si="1"/>
        <v>96.42241899999999</v>
      </c>
      <c r="O58" s="47">
        <f t="shared" si="2"/>
        <v>13.57758100000001</v>
      </c>
    </row>
    <row r="59" spans="1:15" s="2" customFormat="1" ht="26.25">
      <c r="A59" s="2">
        <v>51</v>
      </c>
      <c r="B59" s="27">
        <v>3139</v>
      </c>
      <c r="C59" s="23" t="s">
        <v>48</v>
      </c>
      <c r="D59" s="22" t="s">
        <v>13</v>
      </c>
      <c r="E59" s="24"/>
      <c r="F59" s="26">
        <v>96.42241899999999</v>
      </c>
      <c r="G59" s="26">
        <f t="shared" si="3"/>
        <v>0</v>
      </c>
      <c r="I59" s="49"/>
      <c r="J59" s="23" t="s">
        <v>48</v>
      </c>
      <c r="K59" s="22" t="s">
        <v>13</v>
      </c>
      <c r="L59" s="24"/>
      <c r="M59" s="26">
        <v>110</v>
      </c>
      <c r="N59" s="46">
        <f t="shared" si="1"/>
        <v>96.42241899999999</v>
      </c>
      <c r="O59" s="47">
        <f t="shared" si="2"/>
        <v>13.57758100000001</v>
      </c>
    </row>
    <row r="60" spans="1:15" s="2" customFormat="1" ht="12.75">
      <c r="A60" s="2">
        <v>52</v>
      </c>
      <c r="B60" s="29">
        <v>3037</v>
      </c>
      <c r="C60" s="30" t="s">
        <v>49</v>
      </c>
      <c r="D60" s="29" t="s">
        <v>13</v>
      </c>
      <c r="E60" s="31"/>
      <c r="F60" s="26">
        <v>108.352982</v>
      </c>
      <c r="G60" s="32" t="s">
        <v>50</v>
      </c>
      <c r="I60" s="50">
        <v>3037</v>
      </c>
      <c r="J60" s="30" t="s">
        <v>49</v>
      </c>
      <c r="K60" s="29" t="s">
        <v>13</v>
      </c>
      <c r="L60" s="31"/>
      <c r="M60" s="26">
        <v>234</v>
      </c>
      <c r="N60" s="46">
        <f t="shared" si="1"/>
        <v>108.352982</v>
      </c>
      <c r="O60" s="47">
        <f t="shared" si="2"/>
        <v>125.647018</v>
      </c>
    </row>
    <row r="61" spans="1:15" s="2" customFormat="1" ht="12.75">
      <c r="A61" s="2">
        <v>53</v>
      </c>
      <c r="B61" s="29">
        <v>3096</v>
      </c>
      <c r="C61" s="30" t="s">
        <v>51</v>
      </c>
      <c r="D61" s="29" t="s">
        <v>13</v>
      </c>
      <c r="E61" s="31"/>
      <c r="F61" s="26">
        <v>186.97734799999998</v>
      </c>
      <c r="G61" s="32" t="s">
        <v>50</v>
      </c>
      <c r="I61" s="50">
        <v>3096</v>
      </c>
      <c r="J61" s="30" t="s">
        <v>51</v>
      </c>
      <c r="K61" s="29" t="s">
        <v>13</v>
      </c>
      <c r="L61" s="31"/>
      <c r="M61" s="26">
        <v>202</v>
      </c>
      <c r="N61" s="46">
        <f t="shared" si="1"/>
        <v>186.97734799999998</v>
      </c>
      <c r="O61" s="47">
        <f t="shared" si="2"/>
        <v>15.022652000000022</v>
      </c>
    </row>
    <row r="62" spans="1:15" s="2" customFormat="1" ht="12.75">
      <c r="A62" s="2">
        <v>54</v>
      </c>
      <c r="B62" s="29">
        <v>3040</v>
      </c>
      <c r="C62" s="30" t="s">
        <v>52</v>
      </c>
      <c r="D62" s="29" t="s">
        <v>13</v>
      </c>
      <c r="E62" s="31"/>
      <c r="F62" s="26">
        <v>87.621184</v>
      </c>
      <c r="G62" s="32" t="s">
        <v>50</v>
      </c>
      <c r="I62" s="51">
        <v>3149</v>
      </c>
      <c r="J62" s="52" t="s">
        <v>148</v>
      </c>
      <c r="K62" s="53" t="s">
        <v>13</v>
      </c>
      <c r="L62" s="54"/>
      <c r="M62" s="26">
        <v>94</v>
      </c>
      <c r="N62" s="55" t="s">
        <v>149</v>
      </c>
      <c r="O62" s="47"/>
    </row>
    <row r="63" spans="1:15" s="2" customFormat="1" ht="12.75">
      <c r="A63" s="2">
        <v>55</v>
      </c>
      <c r="B63" s="29">
        <v>3041</v>
      </c>
      <c r="C63" s="30" t="s">
        <v>53</v>
      </c>
      <c r="D63" s="29" t="s">
        <v>13</v>
      </c>
      <c r="E63" s="31"/>
      <c r="F63" s="26">
        <v>34.813774</v>
      </c>
      <c r="G63" s="32" t="s">
        <v>50</v>
      </c>
      <c r="I63" s="51">
        <v>3040</v>
      </c>
      <c r="J63" s="52" t="s">
        <v>52</v>
      </c>
      <c r="K63" s="53" t="s">
        <v>13</v>
      </c>
      <c r="L63" s="54"/>
      <c r="M63" s="56">
        <v>96</v>
      </c>
      <c r="N63" s="46">
        <f>F62</f>
        <v>87.621184</v>
      </c>
      <c r="O63" s="47">
        <f t="shared" si="2"/>
        <v>8.378816</v>
      </c>
    </row>
    <row r="64" spans="1:15" s="2" customFormat="1" ht="12.75">
      <c r="A64" s="2">
        <v>56</v>
      </c>
      <c r="B64" s="33" t="s">
        <v>54</v>
      </c>
      <c r="C64" s="30" t="s">
        <v>55</v>
      </c>
      <c r="D64" s="29" t="s">
        <v>13</v>
      </c>
      <c r="E64" s="31"/>
      <c r="F64" s="26">
        <v>93.87984</v>
      </c>
      <c r="G64" s="32" t="s">
        <v>50</v>
      </c>
      <c r="I64" s="51">
        <v>3041</v>
      </c>
      <c r="J64" s="52" t="s">
        <v>53</v>
      </c>
      <c r="K64" s="53" t="s">
        <v>13</v>
      </c>
      <c r="L64" s="54"/>
      <c r="M64" s="56">
        <v>38</v>
      </c>
      <c r="N64" s="46">
        <f>F63</f>
        <v>34.813774</v>
      </c>
      <c r="O64" s="47">
        <f t="shared" si="2"/>
        <v>3.186225999999998</v>
      </c>
    </row>
    <row r="65" spans="1:15" s="2" customFormat="1" ht="12.75">
      <c r="A65" s="2">
        <v>57</v>
      </c>
      <c r="B65" s="33" t="s">
        <v>54</v>
      </c>
      <c r="C65" s="30" t="s">
        <v>55</v>
      </c>
      <c r="D65" s="29" t="s">
        <v>13</v>
      </c>
      <c r="E65" s="31"/>
      <c r="F65" s="26">
        <v>93.87984</v>
      </c>
      <c r="G65" s="32" t="s">
        <v>50</v>
      </c>
      <c r="I65" s="51">
        <v>30411</v>
      </c>
      <c r="J65" s="52" t="s">
        <v>150</v>
      </c>
      <c r="K65" s="53" t="s">
        <v>13</v>
      </c>
      <c r="L65" s="54"/>
      <c r="M65" s="26">
        <v>37</v>
      </c>
      <c r="N65" s="55" t="s">
        <v>149</v>
      </c>
      <c r="O65" s="47"/>
    </row>
    <row r="66" spans="1:15" s="2" customFormat="1" ht="12.75">
      <c r="A66" s="2">
        <v>58</v>
      </c>
      <c r="B66" s="33" t="s">
        <v>54</v>
      </c>
      <c r="C66" s="30" t="s">
        <v>55</v>
      </c>
      <c r="D66" s="29" t="s">
        <v>13</v>
      </c>
      <c r="E66" s="31"/>
      <c r="F66" s="26">
        <v>93.87984</v>
      </c>
      <c r="G66" s="32" t="s">
        <v>50</v>
      </c>
      <c r="I66" s="51">
        <v>30412</v>
      </c>
      <c r="J66" s="52" t="s">
        <v>151</v>
      </c>
      <c r="K66" s="53" t="s">
        <v>13</v>
      </c>
      <c r="L66" s="54"/>
      <c r="M66" s="26">
        <v>37</v>
      </c>
      <c r="N66" s="55" t="s">
        <v>149</v>
      </c>
      <c r="O66" s="47"/>
    </row>
    <row r="67" spans="1:15" s="2" customFormat="1" ht="26.25">
      <c r="A67" s="2">
        <v>59</v>
      </c>
      <c r="B67" s="33" t="s">
        <v>54</v>
      </c>
      <c r="C67" s="30" t="s">
        <v>55</v>
      </c>
      <c r="D67" s="29" t="s">
        <v>13</v>
      </c>
      <c r="E67" s="31"/>
      <c r="F67" s="26">
        <v>93.87984</v>
      </c>
      <c r="G67" s="32" t="s">
        <v>50</v>
      </c>
      <c r="I67" s="85">
        <v>3159</v>
      </c>
      <c r="J67" s="30" t="s">
        <v>55</v>
      </c>
      <c r="K67" s="29" t="s">
        <v>13</v>
      </c>
      <c r="L67" s="31"/>
      <c r="M67" s="26">
        <v>126</v>
      </c>
      <c r="N67" s="46">
        <f aca="true" t="shared" si="4" ref="N67:N82">F64</f>
        <v>93.87984</v>
      </c>
      <c r="O67" s="47">
        <f t="shared" si="2"/>
        <v>32.12016</v>
      </c>
    </row>
    <row r="68" spans="1:15" s="2" customFormat="1" ht="26.25">
      <c r="A68" s="2">
        <v>60</v>
      </c>
      <c r="B68" s="22">
        <v>3042</v>
      </c>
      <c r="C68" s="23" t="s">
        <v>56</v>
      </c>
      <c r="D68" s="22" t="s">
        <v>13</v>
      </c>
      <c r="E68" s="24"/>
      <c r="F68" s="26">
        <v>659.505876</v>
      </c>
      <c r="G68" s="26">
        <f aca="true" t="shared" si="5" ref="G68:G99">E68*F68</f>
        <v>0</v>
      </c>
      <c r="I68" s="49"/>
      <c r="J68" s="30" t="s">
        <v>55</v>
      </c>
      <c r="K68" s="29" t="s">
        <v>13</v>
      </c>
      <c r="L68" s="31"/>
      <c r="M68" s="26">
        <v>126</v>
      </c>
      <c r="N68" s="46">
        <f t="shared" si="4"/>
        <v>93.87984</v>
      </c>
      <c r="O68" s="47">
        <f t="shared" si="2"/>
        <v>32.12016</v>
      </c>
    </row>
    <row r="69" spans="1:15" s="2" customFormat="1" ht="26.25">
      <c r="A69" s="2">
        <v>61</v>
      </c>
      <c r="B69" s="22" t="s">
        <v>57</v>
      </c>
      <c r="C69" s="23" t="s">
        <v>58</v>
      </c>
      <c r="D69" s="22" t="s">
        <v>13</v>
      </c>
      <c r="E69" s="24"/>
      <c r="F69" s="26">
        <v>1613.55975</v>
      </c>
      <c r="G69" s="26">
        <f t="shared" si="5"/>
        <v>0</v>
      </c>
      <c r="I69" s="49"/>
      <c r="J69" s="30" t="s">
        <v>55</v>
      </c>
      <c r="K69" s="29" t="s">
        <v>13</v>
      </c>
      <c r="L69" s="31"/>
      <c r="M69" s="26">
        <v>126</v>
      </c>
      <c r="N69" s="46">
        <f t="shared" si="4"/>
        <v>93.87984</v>
      </c>
      <c r="O69" s="47">
        <f t="shared" si="2"/>
        <v>32.12016</v>
      </c>
    </row>
    <row r="70" spans="1:15" s="2" customFormat="1" ht="26.25">
      <c r="A70" s="2">
        <v>62</v>
      </c>
      <c r="B70" s="22">
        <v>30482</v>
      </c>
      <c r="C70" s="23" t="s">
        <v>59</v>
      </c>
      <c r="D70" s="22" t="s">
        <v>13</v>
      </c>
      <c r="E70" s="24"/>
      <c r="F70" s="26">
        <v>9753</v>
      </c>
      <c r="G70" s="26">
        <f t="shared" si="5"/>
        <v>0</v>
      </c>
      <c r="I70" s="49"/>
      <c r="J70" s="30" t="s">
        <v>55</v>
      </c>
      <c r="K70" s="29" t="s">
        <v>13</v>
      </c>
      <c r="L70" s="31"/>
      <c r="M70" s="26">
        <v>126</v>
      </c>
      <c r="N70" s="46">
        <f t="shared" si="4"/>
        <v>93.87984</v>
      </c>
      <c r="O70" s="47">
        <f t="shared" si="2"/>
        <v>32.12016</v>
      </c>
    </row>
    <row r="71" spans="1:15" s="2" customFormat="1" ht="12.75">
      <c r="A71" s="2">
        <v>63</v>
      </c>
      <c r="B71" s="22" t="s">
        <v>60</v>
      </c>
      <c r="C71" s="23" t="s">
        <v>61</v>
      </c>
      <c r="D71" s="22" t="s">
        <v>13</v>
      </c>
      <c r="E71" s="24"/>
      <c r="F71" s="26">
        <v>1222.9804989999998</v>
      </c>
      <c r="G71" s="26">
        <f t="shared" si="5"/>
        <v>0</v>
      </c>
      <c r="I71" s="44">
        <v>3042</v>
      </c>
      <c r="J71" s="23" t="s">
        <v>56</v>
      </c>
      <c r="K71" s="22" t="s">
        <v>13</v>
      </c>
      <c r="L71" s="24"/>
      <c r="M71" s="26">
        <v>720</v>
      </c>
      <c r="N71" s="46">
        <f t="shared" si="4"/>
        <v>659.505876</v>
      </c>
      <c r="O71" s="47">
        <f t="shared" si="2"/>
        <v>60.494124000000056</v>
      </c>
    </row>
    <row r="72" spans="1:15" s="2" customFormat="1" ht="26.25">
      <c r="A72" s="2">
        <v>64</v>
      </c>
      <c r="B72" s="22">
        <v>30502</v>
      </c>
      <c r="C72" s="23" t="s">
        <v>62</v>
      </c>
      <c r="D72" s="22" t="s">
        <v>13</v>
      </c>
      <c r="E72" s="24"/>
      <c r="F72" s="26">
        <v>9753</v>
      </c>
      <c r="G72" s="26">
        <f t="shared" si="5"/>
        <v>0</v>
      </c>
      <c r="I72" s="44" t="s">
        <v>57</v>
      </c>
      <c r="J72" s="23" t="s">
        <v>58</v>
      </c>
      <c r="K72" s="22" t="s">
        <v>13</v>
      </c>
      <c r="L72" s="24"/>
      <c r="M72" s="26">
        <v>1438</v>
      </c>
      <c r="N72" s="46">
        <f t="shared" si="4"/>
        <v>1613.55975</v>
      </c>
      <c r="O72" s="47">
        <f t="shared" si="2"/>
        <v>-175.5597499999999</v>
      </c>
    </row>
    <row r="73" spans="1:15" s="2" customFormat="1" ht="12.75">
      <c r="A73" s="2">
        <v>65</v>
      </c>
      <c r="B73" s="22" t="s">
        <v>63</v>
      </c>
      <c r="C73" s="23" t="s">
        <v>64</v>
      </c>
      <c r="D73" s="22" t="s">
        <v>13</v>
      </c>
      <c r="E73" s="24"/>
      <c r="F73" s="26">
        <v>947.795218</v>
      </c>
      <c r="G73" s="26">
        <f t="shared" si="5"/>
        <v>0</v>
      </c>
      <c r="I73" s="44">
        <v>30482</v>
      </c>
      <c r="J73" s="23" t="s">
        <v>59</v>
      </c>
      <c r="K73" s="22" t="s">
        <v>13</v>
      </c>
      <c r="L73" s="24"/>
      <c r="M73" s="26">
        <v>9271</v>
      </c>
      <c r="N73" s="46">
        <f t="shared" si="4"/>
        <v>9753</v>
      </c>
      <c r="O73" s="47">
        <f t="shared" si="2"/>
        <v>-482</v>
      </c>
    </row>
    <row r="74" spans="1:15" s="2" customFormat="1" ht="26.25">
      <c r="A74" s="2">
        <v>66</v>
      </c>
      <c r="B74" s="22">
        <v>30522</v>
      </c>
      <c r="C74" s="23" t="s">
        <v>65</v>
      </c>
      <c r="D74" s="22" t="s">
        <v>13</v>
      </c>
      <c r="E74" s="24"/>
      <c r="F74" s="26">
        <v>9753</v>
      </c>
      <c r="G74" s="26">
        <f t="shared" si="5"/>
        <v>0</v>
      </c>
      <c r="I74" s="44" t="s">
        <v>60</v>
      </c>
      <c r="J74" s="23" t="s">
        <v>61</v>
      </c>
      <c r="K74" s="22" t="s">
        <v>13</v>
      </c>
      <c r="L74" s="24"/>
      <c r="M74" s="26">
        <v>1168</v>
      </c>
      <c r="N74" s="46">
        <f t="shared" si="4"/>
        <v>1222.9804989999998</v>
      </c>
      <c r="O74" s="47">
        <f aca="true" t="shared" si="6" ref="O74:O134">M74-N74</f>
        <v>-54.98049899999978</v>
      </c>
    </row>
    <row r="75" spans="1:15" s="2" customFormat="1" ht="12.75">
      <c r="A75" s="2">
        <v>67</v>
      </c>
      <c r="B75" s="22">
        <v>3053</v>
      </c>
      <c r="C75" s="23" t="s">
        <v>66</v>
      </c>
      <c r="D75" s="22" t="s">
        <v>13</v>
      </c>
      <c r="E75" s="24"/>
      <c r="F75" s="26">
        <v>392.926247</v>
      </c>
      <c r="G75" s="26">
        <f t="shared" si="5"/>
        <v>0</v>
      </c>
      <c r="I75" s="44">
        <v>30502</v>
      </c>
      <c r="J75" s="23" t="s">
        <v>62</v>
      </c>
      <c r="K75" s="22" t="s">
        <v>13</v>
      </c>
      <c r="L75" s="24"/>
      <c r="M75" s="26">
        <v>13512</v>
      </c>
      <c r="N75" s="46">
        <f t="shared" si="4"/>
        <v>9753</v>
      </c>
      <c r="O75" s="47">
        <f t="shared" si="6"/>
        <v>3759</v>
      </c>
    </row>
    <row r="76" spans="1:15" s="2" customFormat="1" ht="26.25">
      <c r="A76" s="2">
        <v>68</v>
      </c>
      <c r="B76" s="22">
        <v>3054</v>
      </c>
      <c r="C76" s="23" t="s">
        <v>67</v>
      </c>
      <c r="D76" s="22" t="s">
        <v>13</v>
      </c>
      <c r="E76" s="24"/>
      <c r="F76" s="26">
        <v>350.09357</v>
      </c>
      <c r="G76" s="26">
        <f t="shared" si="5"/>
        <v>0</v>
      </c>
      <c r="I76" s="44" t="s">
        <v>63</v>
      </c>
      <c r="J76" s="23" t="s">
        <v>64</v>
      </c>
      <c r="K76" s="22" t="s">
        <v>13</v>
      </c>
      <c r="L76" s="24"/>
      <c r="M76" s="26">
        <v>1373</v>
      </c>
      <c r="N76" s="46">
        <f t="shared" si="4"/>
        <v>947.795218</v>
      </c>
      <c r="O76" s="47">
        <f t="shared" si="6"/>
        <v>425.204782</v>
      </c>
    </row>
    <row r="77" spans="1:15" s="2" customFormat="1" ht="12.75">
      <c r="A77" s="2">
        <v>69</v>
      </c>
      <c r="B77" s="22">
        <v>3058</v>
      </c>
      <c r="C77" s="23" t="s">
        <v>68</v>
      </c>
      <c r="D77" s="22" t="s">
        <v>13</v>
      </c>
      <c r="E77" s="24"/>
      <c r="F77" s="26">
        <v>720.723355</v>
      </c>
      <c r="G77" s="26">
        <f t="shared" si="5"/>
        <v>0</v>
      </c>
      <c r="I77" s="44">
        <v>30522</v>
      </c>
      <c r="J77" s="23" t="s">
        <v>65</v>
      </c>
      <c r="K77" s="22" t="s">
        <v>13</v>
      </c>
      <c r="L77" s="24"/>
      <c r="M77" s="26">
        <v>6171</v>
      </c>
      <c r="N77" s="46">
        <f t="shared" si="4"/>
        <v>9753</v>
      </c>
      <c r="O77" s="47">
        <f t="shared" si="6"/>
        <v>-3582</v>
      </c>
    </row>
    <row r="78" spans="1:15" s="2" customFormat="1" ht="12.75">
      <c r="A78" s="2">
        <v>70</v>
      </c>
      <c r="B78" s="22">
        <v>3059</v>
      </c>
      <c r="C78" s="23" t="s">
        <v>69</v>
      </c>
      <c r="D78" s="22" t="s">
        <v>13</v>
      </c>
      <c r="E78" s="24"/>
      <c r="F78" s="26">
        <v>720.723355</v>
      </c>
      <c r="G78" s="26">
        <f t="shared" si="5"/>
        <v>0</v>
      </c>
      <c r="I78" s="44">
        <v>3053</v>
      </c>
      <c r="J78" s="23" t="s">
        <v>66</v>
      </c>
      <c r="K78" s="22" t="s">
        <v>13</v>
      </c>
      <c r="L78" s="24"/>
      <c r="M78" s="26">
        <v>329</v>
      </c>
      <c r="N78" s="46">
        <f t="shared" si="4"/>
        <v>392.926247</v>
      </c>
      <c r="O78" s="47">
        <f t="shared" si="6"/>
        <v>-63.92624699999999</v>
      </c>
    </row>
    <row r="79" spans="1:15" s="2" customFormat="1" ht="12.75">
      <c r="A79" s="2">
        <v>71</v>
      </c>
      <c r="B79" s="22">
        <v>3060</v>
      </c>
      <c r="C79" s="23" t="s">
        <v>70</v>
      </c>
      <c r="D79" s="22" t="s">
        <v>13</v>
      </c>
      <c r="E79" s="24"/>
      <c r="F79" s="26">
        <v>899.095051</v>
      </c>
      <c r="G79" s="26">
        <f t="shared" si="5"/>
        <v>0</v>
      </c>
      <c r="I79" s="44">
        <v>3054</v>
      </c>
      <c r="J79" s="23" t="s">
        <v>67</v>
      </c>
      <c r="K79" s="22" t="s">
        <v>13</v>
      </c>
      <c r="L79" s="24"/>
      <c r="M79" s="26">
        <v>213</v>
      </c>
      <c r="N79" s="46">
        <f t="shared" si="4"/>
        <v>350.09357</v>
      </c>
      <c r="O79" s="47">
        <f t="shared" si="6"/>
        <v>-137.09357</v>
      </c>
    </row>
    <row r="80" spans="1:15" s="2" customFormat="1" ht="12.75">
      <c r="A80" s="2">
        <v>72</v>
      </c>
      <c r="B80" s="27">
        <v>3169</v>
      </c>
      <c r="C80" s="23" t="s">
        <v>71</v>
      </c>
      <c r="D80" s="22" t="s">
        <v>13</v>
      </c>
      <c r="E80" s="24"/>
      <c r="F80" s="26">
        <v>1087.44148</v>
      </c>
      <c r="G80" s="26">
        <f t="shared" si="5"/>
        <v>0</v>
      </c>
      <c r="I80" s="44">
        <v>3058</v>
      </c>
      <c r="J80" s="23" t="s">
        <v>68</v>
      </c>
      <c r="K80" s="22" t="s">
        <v>13</v>
      </c>
      <c r="L80" s="24"/>
      <c r="M80" s="26">
        <v>685</v>
      </c>
      <c r="N80" s="46">
        <f t="shared" si="4"/>
        <v>720.723355</v>
      </c>
      <c r="O80" s="47">
        <f t="shared" si="6"/>
        <v>-35.72335499999997</v>
      </c>
    </row>
    <row r="81" spans="1:15" s="2" customFormat="1" ht="12.75">
      <c r="A81" s="2">
        <v>73</v>
      </c>
      <c r="B81" s="27">
        <v>3169</v>
      </c>
      <c r="C81" s="23" t="s">
        <v>71</v>
      </c>
      <c r="D81" s="22" t="s">
        <v>13</v>
      </c>
      <c r="E81" s="24"/>
      <c r="F81" s="26">
        <v>1087.44148</v>
      </c>
      <c r="G81" s="26">
        <f t="shared" si="5"/>
        <v>0</v>
      </c>
      <c r="I81" s="44">
        <v>3059</v>
      </c>
      <c r="J81" s="23" t="s">
        <v>69</v>
      </c>
      <c r="K81" s="22" t="s">
        <v>13</v>
      </c>
      <c r="L81" s="24"/>
      <c r="M81" s="26">
        <v>1003</v>
      </c>
      <c r="N81" s="46">
        <f t="shared" si="4"/>
        <v>720.723355</v>
      </c>
      <c r="O81" s="47">
        <f t="shared" si="6"/>
        <v>282.27664500000003</v>
      </c>
    </row>
    <row r="82" spans="1:15" s="2" customFormat="1" ht="12.75">
      <c r="A82" s="2">
        <v>74</v>
      </c>
      <c r="B82" s="27">
        <v>3169</v>
      </c>
      <c r="C82" s="23" t="s">
        <v>71</v>
      </c>
      <c r="D82" s="22" t="s">
        <v>13</v>
      </c>
      <c r="E82" s="24"/>
      <c r="F82" s="26">
        <v>1087.44148</v>
      </c>
      <c r="G82" s="26">
        <f t="shared" si="5"/>
        <v>0</v>
      </c>
      <c r="I82" s="44">
        <v>3060</v>
      </c>
      <c r="J82" s="23" t="s">
        <v>70</v>
      </c>
      <c r="K82" s="22" t="s">
        <v>13</v>
      </c>
      <c r="L82" s="24"/>
      <c r="M82" s="26">
        <v>1061</v>
      </c>
      <c r="N82" s="46">
        <f t="shared" si="4"/>
        <v>899.095051</v>
      </c>
      <c r="O82" s="47">
        <f t="shared" si="6"/>
        <v>161.904949</v>
      </c>
    </row>
    <row r="83" spans="1:15" s="2" customFormat="1" ht="26.25">
      <c r="A83" s="2">
        <v>75</v>
      </c>
      <c r="B83" s="27">
        <v>3169</v>
      </c>
      <c r="C83" s="23" t="s">
        <v>71</v>
      </c>
      <c r="D83" s="22" t="s">
        <v>13</v>
      </c>
      <c r="E83" s="24"/>
      <c r="F83" s="26">
        <v>1087.44148</v>
      </c>
      <c r="G83" s="26">
        <f t="shared" si="5"/>
        <v>0</v>
      </c>
      <c r="I83" s="48">
        <v>3169</v>
      </c>
      <c r="J83" s="23" t="s">
        <v>71</v>
      </c>
      <c r="K83" s="22" t="s">
        <v>13</v>
      </c>
      <c r="L83" s="24"/>
      <c r="M83" s="26">
        <v>991</v>
      </c>
      <c r="N83" s="46">
        <f aca="true" t="shared" si="7" ref="N83:N93">F80</f>
        <v>1087.44148</v>
      </c>
      <c r="O83" s="47">
        <f t="shared" si="6"/>
        <v>-96.44147999999996</v>
      </c>
    </row>
    <row r="84" spans="1:15" s="2" customFormat="1" ht="26.25">
      <c r="A84" s="2">
        <v>76</v>
      </c>
      <c r="B84" s="27">
        <v>3169</v>
      </c>
      <c r="C84" s="23" t="s">
        <v>71</v>
      </c>
      <c r="D84" s="22" t="s">
        <v>13</v>
      </c>
      <c r="E84" s="24"/>
      <c r="F84" s="26">
        <v>1087.44148</v>
      </c>
      <c r="G84" s="26">
        <f t="shared" si="5"/>
        <v>0</v>
      </c>
      <c r="I84" s="49"/>
      <c r="J84" s="23" t="s">
        <v>71</v>
      </c>
      <c r="K84" s="22" t="s">
        <v>13</v>
      </c>
      <c r="L84" s="24"/>
      <c r="M84" s="26">
        <v>991</v>
      </c>
      <c r="N84" s="46">
        <f t="shared" si="7"/>
        <v>1087.44148</v>
      </c>
      <c r="O84" s="47">
        <f t="shared" si="6"/>
        <v>-96.44147999999996</v>
      </c>
    </row>
    <row r="85" spans="1:15" s="2" customFormat="1" ht="26.25">
      <c r="A85" s="2">
        <v>77</v>
      </c>
      <c r="B85" s="27">
        <v>3169</v>
      </c>
      <c r="C85" s="23" t="s">
        <v>71</v>
      </c>
      <c r="D85" s="22" t="s">
        <v>13</v>
      </c>
      <c r="E85" s="24"/>
      <c r="F85" s="26">
        <v>1087.44148</v>
      </c>
      <c r="G85" s="26">
        <f t="shared" si="5"/>
        <v>0</v>
      </c>
      <c r="I85" s="49"/>
      <c r="J85" s="23" t="s">
        <v>71</v>
      </c>
      <c r="K85" s="22" t="s">
        <v>13</v>
      </c>
      <c r="L85" s="24"/>
      <c r="M85" s="26">
        <v>991</v>
      </c>
      <c r="N85" s="46">
        <f t="shared" si="7"/>
        <v>1087.44148</v>
      </c>
      <c r="O85" s="47">
        <f t="shared" si="6"/>
        <v>-96.44147999999996</v>
      </c>
    </row>
    <row r="86" spans="1:15" s="2" customFormat="1" ht="26.25">
      <c r="A86" s="2">
        <v>78</v>
      </c>
      <c r="B86" s="27">
        <v>3169</v>
      </c>
      <c r="C86" s="23" t="s">
        <v>71</v>
      </c>
      <c r="D86" s="22" t="s">
        <v>13</v>
      </c>
      <c r="E86" s="24"/>
      <c r="F86" s="26">
        <v>1087.44148</v>
      </c>
      <c r="G86" s="26">
        <f t="shared" si="5"/>
        <v>0</v>
      </c>
      <c r="I86" s="49"/>
      <c r="J86" s="23" t="s">
        <v>71</v>
      </c>
      <c r="K86" s="22" t="s">
        <v>13</v>
      </c>
      <c r="L86" s="24"/>
      <c r="M86" s="26">
        <v>991</v>
      </c>
      <c r="N86" s="46">
        <f t="shared" si="7"/>
        <v>1087.44148</v>
      </c>
      <c r="O86" s="47">
        <f t="shared" si="6"/>
        <v>-96.44147999999996</v>
      </c>
    </row>
    <row r="87" spans="1:15" s="2" customFormat="1" ht="26.25">
      <c r="A87" s="2">
        <v>79</v>
      </c>
      <c r="B87" s="27">
        <v>3169</v>
      </c>
      <c r="C87" s="23" t="s">
        <v>71</v>
      </c>
      <c r="D87" s="22" t="s">
        <v>13</v>
      </c>
      <c r="E87" s="24"/>
      <c r="F87" s="26">
        <v>1087.44148</v>
      </c>
      <c r="G87" s="26">
        <f t="shared" si="5"/>
        <v>0</v>
      </c>
      <c r="I87" s="49"/>
      <c r="J87" s="23" t="s">
        <v>71</v>
      </c>
      <c r="K87" s="22" t="s">
        <v>13</v>
      </c>
      <c r="L87" s="24"/>
      <c r="M87" s="26">
        <v>991</v>
      </c>
      <c r="N87" s="46">
        <f t="shared" si="7"/>
        <v>1087.44148</v>
      </c>
      <c r="O87" s="47">
        <f t="shared" si="6"/>
        <v>-96.44147999999996</v>
      </c>
    </row>
    <row r="88" spans="1:15" s="2" customFormat="1" ht="26.25">
      <c r="A88" s="2">
        <v>80</v>
      </c>
      <c r="B88" s="27">
        <v>3169</v>
      </c>
      <c r="C88" s="23" t="s">
        <v>71</v>
      </c>
      <c r="D88" s="22" t="s">
        <v>13</v>
      </c>
      <c r="E88" s="24"/>
      <c r="F88" s="26">
        <v>1087.44148</v>
      </c>
      <c r="G88" s="26">
        <f t="shared" si="5"/>
        <v>0</v>
      </c>
      <c r="I88" s="49"/>
      <c r="J88" s="23" t="s">
        <v>71</v>
      </c>
      <c r="K88" s="22" t="s">
        <v>13</v>
      </c>
      <c r="L88" s="24"/>
      <c r="M88" s="26">
        <v>991</v>
      </c>
      <c r="N88" s="46">
        <f t="shared" si="7"/>
        <v>1087.44148</v>
      </c>
      <c r="O88" s="47">
        <f t="shared" si="6"/>
        <v>-96.44147999999996</v>
      </c>
    </row>
    <row r="89" spans="1:15" s="2" customFormat="1" ht="26.25">
      <c r="A89" s="2">
        <v>81</v>
      </c>
      <c r="B89" s="27">
        <v>3169</v>
      </c>
      <c r="C89" s="23" t="s">
        <v>71</v>
      </c>
      <c r="D89" s="22" t="s">
        <v>13</v>
      </c>
      <c r="E89" s="24"/>
      <c r="F89" s="26">
        <v>1087.44148</v>
      </c>
      <c r="G89" s="26">
        <f t="shared" si="5"/>
        <v>0</v>
      </c>
      <c r="I89" s="49"/>
      <c r="J89" s="23" t="s">
        <v>71</v>
      </c>
      <c r="K89" s="22" t="s">
        <v>13</v>
      </c>
      <c r="L89" s="24"/>
      <c r="M89" s="26">
        <v>991</v>
      </c>
      <c r="N89" s="46">
        <f t="shared" si="7"/>
        <v>1087.44148</v>
      </c>
      <c r="O89" s="47">
        <f t="shared" si="6"/>
        <v>-96.44147999999996</v>
      </c>
    </row>
    <row r="90" spans="1:15" s="2" customFormat="1" ht="26.25">
      <c r="A90" s="2">
        <v>82</v>
      </c>
      <c r="B90" s="27">
        <v>3169</v>
      </c>
      <c r="C90" s="23" t="s">
        <v>71</v>
      </c>
      <c r="D90" s="22" t="s">
        <v>13</v>
      </c>
      <c r="E90" s="24"/>
      <c r="F90" s="26">
        <v>1087.44148</v>
      </c>
      <c r="G90" s="26">
        <f t="shared" si="5"/>
        <v>0</v>
      </c>
      <c r="I90" s="49"/>
      <c r="J90" s="23" t="s">
        <v>71</v>
      </c>
      <c r="K90" s="22" t="s">
        <v>13</v>
      </c>
      <c r="L90" s="24"/>
      <c r="M90" s="26">
        <v>991</v>
      </c>
      <c r="N90" s="46">
        <f t="shared" si="7"/>
        <v>1087.44148</v>
      </c>
      <c r="O90" s="47">
        <f t="shared" si="6"/>
        <v>-96.44147999999996</v>
      </c>
    </row>
    <row r="91" spans="1:15" s="2" customFormat="1" ht="26.25">
      <c r="A91" s="2">
        <v>83</v>
      </c>
      <c r="B91" s="22" t="s">
        <v>72</v>
      </c>
      <c r="C91" s="23" t="s">
        <v>73</v>
      </c>
      <c r="D91" s="22" t="s">
        <v>13</v>
      </c>
      <c r="E91" s="24"/>
      <c r="F91" s="26">
        <v>988.672065</v>
      </c>
      <c r="G91" s="26">
        <f t="shared" si="5"/>
        <v>0</v>
      </c>
      <c r="I91" s="49"/>
      <c r="J91" s="23" t="s">
        <v>71</v>
      </c>
      <c r="K91" s="22" t="s">
        <v>13</v>
      </c>
      <c r="L91" s="24"/>
      <c r="M91" s="26">
        <v>991</v>
      </c>
      <c r="N91" s="46">
        <f t="shared" si="7"/>
        <v>1087.44148</v>
      </c>
      <c r="O91" s="47">
        <f t="shared" si="6"/>
        <v>-96.44147999999996</v>
      </c>
    </row>
    <row r="92" spans="1:15" s="2" customFormat="1" ht="26.25">
      <c r="A92" s="2">
        <v>84</v>
      </c>
      <c r="B92" s="22" t="s">
        <v>74</v>
      </c>
      <c r="C92" s="23" t="s">
        <v>75</v>
      </c>
      <c r="D92" s="22" t="s">
        <v>13</v>
      </c>
      <c r="E92" s="24"/>
      <c r="F92" s="57">
        <v>1417.390001</v>
      </c>
      <c r="G92" s="26">
        <f t="shared" si="5"/>
        <v>0</v>
      </c>
      <c r="I92" s="49"/>
      <c r="J92" s="23" t="s">
        <v>71</v>
      </c>
      <c r="K92" s="22" t="s">
        <v>13</v>
      </c>
      <c r="L92" s="24"/>
      <c r="M92" s="26">
        <v>991</v>
      </c>
      <c r="N92" s="46">
        <f t="shared" si="7"/>
        <v>1087.44148</v>
      </c>
      <c r="O92" s="47">
        <f t="shared" si="6"/>
        <v>-96.44147999999996</v>
      </c>
    </row>
    <row r="93" spans="1:15" s="2" customFormat="1" ht="26.25">
      <c r="A93" s="2">
        <v>85</v>
      </c>
      <c r="B93" s="58" t="s">
        <v>76</v>
      </c>
      <c r="C93" s="59" t="s">
        <v>77</v>
      </c>
      <c r="D93" s="58" t="s">
        <v>13</v>
      </c>
      <c r="E93" s="60"/>
      <c r="F93" s="61">
        <v>426</v>
      </c>
      <c r="G93" s="61">
        <f t="shared" si="5"/>
        <v>0</v>
      </c>
      <c r="I93" s="49"/>
      <c r="J93" s="23" t="s">
        <v>71</v>
      </c>
      <c r="K93" s="22" t="s">
        <v>13</v>
      </c>
      <c r="L93" s="24"/>
      <c r="M93" s="26">
        <v>991</v>
      </c>
      <c r="N93" s="46">
        <f t="shared" si="7"/>
        <v>1087.44148</v>
      </c>
      <c r="O93" s="47">
        <f t="shared" si="6"/>
        <v>-96.44147999999996</v>
      </c>
    </row>
    <row r="94" spans="1:15" s="2" customFormat="1" ht="12.75">
      <c r="A94" s="2">
        <v>86</v>
      </c>
      <c r="B94" s="27">
        <v>3179</v>
      </c>
      <c r="C94" s="23" t="s">
        <v>78</v>
      </c>
      <c r="D94" s="22" t="s">
        <v>13</v>
      </c>
      <c r="E94" s="24"/>
      <c r="F94" s="26">
        <v>944</v>
      </c>
      <c r="G94" s="26">
        <f t="shared" si="5"/>
        <v>0</v>
      </c>
      <c r="I94" s="44">
        <v>3068</v>
      </c>
      <c r="J94" s="23" t="s">
        <v>152</v>
      </c>
      <c r="K94" s="22" t="s">
        <v>13</v>
      </c>
      <c r="L94" s="24"/>
      <c r="M94" s="26">
        <v>1403</v>
      </c>
      <c r="N94" s="46">
        <f>F92</f>
        <v>1417.390001</v>
      </c>
      <c r="O94" s="47">
        <f t="shared" si="6"/>
        <v>-14.390000999999984</v>
      </c>
    </row>
    <row r="95" spans="1:15" s="2" customFormat="1" ht="12.75">
      <c r="A95" s="2">
        <v>87</v>
      </c>
      <c r="B95" s="27">
        <v>3179</v>
      </c>
      <c r="C95" s="23" t="s">
        <v>78</v>
      </c>
      <c r="D95" s="22" t="s">
        <v>13</v>
      </c>
      <c r="E95" s="24"/>
      <c r="F95" s="26">
        <v>944</v>
      </c>
      <c r="G95" s="26">
        <f t="shared" si="5"/>
        <v>0</v>
      </c>
      <c r="I95" s="44">
        <v>3069</v>
      </c>
      <c r="J95" s="23" t="s">
        <v>153</v>
      </c>
      <c r="K95" s="22" t="s">
        <v>13</v>
      </c>
      <c r="L95" s="24"/>
      <c r="M95" s="26">
        <v>1403</v>
      </c>
      <c r="N95" s="46">
        <f>N94</f>
        <v>1417.390001</v>
      </c>
      <c r="O95" s="47">
        <f t="shared" si="6"/>
        <v>-14.390000999999984</v>
      </c>
    </row>
    <row r="96" spans="1:15" s="2" customFormat="1" ht="12.75">
      <c r="A96" s="2">
        <v>88</v>
      </c>
      <c r="B96" s="27">
        <v>3179</v>
      </c>
      <c r="C96" s="23" t="s">
        <v>78</v>
      </c>
      <c r="D96" s="22" t="s">
        <v>13</v>
      </c>
      <c r="E96" s="24"/>
      <c r="F96" s="26">
        <v>944</v>
      </c>
      <c r="G96" s="26">
        <f t="shared" si="5"/>
        <v>0</v>
      </c>
      <c r="I96" s="44">
        <v>3070</v>
      </c>
      <c r="J96" s="23" t="s">
        <v>154</v>
      </c>
      <c r="K96" s="22" t="s">
        <v>13</v>
      </c>
      <c r="L96" s="24"/>
      <c r="M96" s="26">
        <v>1042</v>
      </c>
      <c r="N96" s="46">
        <f>N95</f>
        <v>1417.390001</v>
      </c>
      <c r="O96" s="47">
        <f t="shared" si="6"/>
        <v>-375.390001</v>
      </c>
    </row>
    <row r="97" spans="1:15" s="2" customFormat="1" ht="12.75">
      <c r="A97" s="2">
        <v>89</v>
      </c>
      <c r="B97" s="27">
        <v>3179</v>
      </c>
      <c r="C97" s="23" t="s">
        <v>78</v>
      </c>
      <c r="D97" s="22" t="s">
        <v>13</v>
      </c>
      <c r="E97" s="24"/>
      <c r="F97" s="26">
        <v>944</v>
      </c>
      <c r="G97" s="26">
        <f t="shared" si="5"/>
        <v>0</v>
      </c>
      <c r="I97" s="44">
        <v>3071</v>
      </c>
      <c r="J97" s="23" t="s">
        <v>155</v>
      </c>
      <c r="K97" s="22" t="s">
        <v>13</v>
      </c>
      <c r="L97" s="24"/>
      <c r="M97" s="26">
        <v>997</v>
      </c>
      <c r="N97" s="46">
        <f>N96</f>
        <v>1417.390001</v>
      </c>
      <c r="O97" s="47">
        <f t="shared" si="6"/>
        <v>-420.390001</v>
      </c>
    </row>
    <row r="98" spans="1:15" s="2" customFormat="1" ht="12.75">
      <c r="A98" s="2">
        <v>90</v>
      </c>
      <c r="B98" s="27">
        <v>3179</v>
      </c>
      <c r="C98" s="23" t="s">
        <v>78</v>
      </c>
      <c r="D98" s="22" t="s">
        <v>13</v>
      </c>
      <c r="E98" s="24"/>
      <c r="F98" s="26">
        <v>944</v>
      </c>
      <c r="G98" s="26">
        <f t="shared" si="5"/>
        <v>0</v>
      </c>
      <c r="I98" s="44">
        <v>3072</v>
      </c>
      <c r="J98" s="23" t="s">
        <v>156</v>
      </c>
      <c r="K98" s="22" t="s">
        <v>13</v>
      </c>
      <c r="L98" s="24"/>
      <c r="M98" s="26">
        <v>529</v>
      </c>
      <c r="N98" s="46">
        <f>N97</f>
        <v>1417.390001</v>
      </c>
      <c r="O98" s="47">
        <f t="shared" si="6"/>
        <v>-888.390001</v>
      </c>
    </row>
    <row r="99" spans="1:15" s="2" customFormat="1" ht="12.75">
      <c r="A99" s="2">
        <v>91</v>
      </c>
      <c r="B99" s="27">
        <v>3179</v>
      </c>
      <c r="C99" s="23" t="s">
        <v>78</v>
      </c>
      <c r="D99" s="22" t="s">
        <v>13</v>
      </c>
      <c r="E99" s="24"/>
      <c r="F99" s="26">
        <v>944</v>
      </c>
      <c r="G99" s="26">
        <f t="shared" si="5"/>
        <v>0</v>
      </c>
      <c r="I99" s="44">
        <v>3074</v>
      </c>
      <c r="J99" s="23" t="s">
        <v>157</v>
      </c>
      <c r="K99" s="22" t="s">
        <v>13</v>
      </c>
      <c r="L99" s="24"/>
      <c r="M99" s="26">
        <v>1509</v>
      </c>
      <c r="N99" s="46">
        <f>F91</f>
        <v>988.672065</v>
      </c>
      <c r="O99" s="47">
        <f t="shared" si="6"/>
        <v>520.327935</v>
      </c>
    </row>
    <row r="100" spans="1:15" s="2" customFormat="1" ht="12.75">
      <c r="A100" s="2">
        <v>92</v>
      </c>
      <c r="B100" s="27">
        <v>3179</v>
      </c>
      <c r="C100" s="23" t="s">
        <v>78</v>
      </c>
      <c r="D100" s="22" t="s">
        <v>13</v>
      </c>
      <c r="E100" s="24"/>
      <c r="F100" s="26">
        <v>944</v>
      </c>
      <c r="G100" s="26">
        <f aca="true" t="shared" si="8" ref="G100:G122">E100*F100</f>
        <v>0</v>
      </c>
      <c r="I100" s="44">
        <v>3075</v>
      </c>
      <c r="J100" s="23" t="s">
        <v>158</v>
      </c>
      <c r="K100" s="22" t="s">
        <v>13</v>
      </c>
      <c r="L100" s="24"/>
      <c r="M100" s="26">
        <v>1280</v>
      </c>
      <c r="N100" s="46">
        <f>N99</f>
        <v>988.672065</v>
      </c>
      <c r="O100" s="47">
        <f t="shared" si="6"/>
        <v>291.327935</v>
      </c>
    </row>
    <row r="101" spans="1:15" s="2" customFormat="1" ht="12.75">
      <c r="A101" s="2">
        <v>93</v>
      </c>
      <c r="B101" s="27">
        <v>3179</v>
      </c>
      <c r="C101" s="23" t="s">
        <v>78</v>
      </c>
      <c r="D101" s="22" t="s">
        <v>13</v>
      </c>
      <c r="E101" s="24"/>
      <c r="F101" s="26">
        <v>944</v>
      </c>
      <c r="G101" s="26">
        <f t="shared" si="8"/>
        <v>0</v>
      </c>
      <c r="I101" s="44">
        <v>3077</v>
      </c>
      <c r="J101" s="23" t="s">
        <v>159</v>
      </c>
      <c r="K101" s="22" t="s">
        <v>13</v>
      </c>
      <c r="L101" s="24"/>
      <c r="M101" s="26">
        <v>319</v>
      </c>
      <c r="N101" s="55" t="s">
        <v>149</v>
      </c>
      <c r="O101" s="47"/>
    </row>
    <row r="102" spans="1:15" s="2" customFormat="1" ht="12.75">
      <c r="A102" s="2">
        <v>94</v>
      </c>
      <c r="B102" s="27">
        <v>3179</v>
      </c>
      <c r="C102" s="23" t="s">
        <v>78</v>
      </c>
      <c r="D102" s="22" t="s">
        <v>13</v>
      </c>
      <c r="E102" s="24"/>
      <c r="F102" s="26">
        <v>944</v>
      </c>
      <c r="G102" s="26">
        <f t="shared" si="8"/>
        <v>0</v>
      </c>
      <c r="I102" s="44">
        <v>3078</v>
      </c>
      <c r="J102" s="23" t="s">
        <v>160</v>
      </c>
      <c r="K102" s="22" t="s">
        <v>13</v>
      </c>
      <c r="L102" s="24"/>
      <c r="M102" s="26">
        <v>142</v>
      </c>
      <c r="N102" s="46">
        <v>426</v>
      </c>
      <c r="O102" s="47">
        <f t="shared" si="6"/>
        <v>-284</v>
      </c>
    </row>
    <row r="103" spans="1:15" s="2" customFormat="1" ht="12.75">
      <c r="A103" s="2">
        <v>95</v>
      </c>
      <c r="B103" s="27">
        <v>3179</v>
      </c>
      <c r="C103" s="23" t="s">
        <v>78</v>
      </c>
      <c r="D103" s="22" t="s">
        <v>13</v>
      </c>
      <c r="E103" s="24"/>
      <c r="F103" s="26">
        <v>944</v>
      </c>
      <c r="G103" s="26">
        <f t="shared" si="8"/>
        <v>0</v>
      </c>
      <c r="I103" s="44">
        <v>3079</v>
      </c>
      <c r="J103" s="23" t="s">
        <v>161</v>
      </c>
      <c r="K103" s="22" t="s">
        <v>13</v>
      </c>
      <c r="L103" s="24"/>
      <c r="M103" s="26">
        <v>264</v>
      </c>
      <c r="N103" s="46">
        <v>426</v>
      </c>
      <c r="O103" s="47">
        <f t="shared" si="6"/>
        <v>-162</v>
      </c>
    </row>
    <row r="104" spans="1:15" s="2" customFormat="1" ht="12.75">
      <c r="A104" s="2">
        <v>96</v>
      </c>
      <c r="B104" s="27">
        <v>3179</v>
      </c>
      <c r="C104" s="23" t="s">
        <v>78</v>
      </c>
      <c r="D104" s="22" t="s">
        <v>13</v>
      </c>
      <c r="E104" s="24"/>
      <c r="F104" s="26">
        <v>944</v>
      </c>
      <c r="G104" s="26">
        <f t="shared" si="8"/>
        <v>0</v>
      </c>
      <c r="I104" s="44">
        <v>3080</v>
      </c>
      <c r="J104" s="23" t="s">
        <v>162</v>
      </c>
      <c r="K104" s="22" t="s">
        <v>13</v>
      </c>
      <c r="L104" s="24"/>
      <c r="M104" s="26">
        <v>244</v>
      </c>
      <c r="N104" s="46">
        <v>426</v>
      </c>
      <c r="O104" s="47">
        <f t="shared" si="6"/>
        <v>-182</v>
      </c>
    </row>
    <row r="105" spans="1:15" s="2" customFormat="1" ht="26.25">
      <c r="A105" s="2">
        <v>97</v>
      </c>
      <c r="B105" s="22" t="s">
        <v>79</v>
      </c>
      <c r="C105" s="23" t="s">
        <v>80</v>
      </c>
      <c r="D105" s="22" t="s">
        <v>13</v>
      </c>
      <c r="E105" s="24"/>
      <c r="F105" s="57">
        <v>971</v>
      </c>
      <c r="G105" s="26">
        <f t="shared" si="8"/>
        <v>0</v>
      </c>
      <c r="I105" s="44">
        <v>3081</v>
      </c>
      <c r="J105" s="23" t="s">
        <v>163</v>
      </c>
      <c r="K105" s="22" t="s">
        <v>13</v>
      </c>
      <c r="L105" s="24"/>
      <c r="M105" s="26">
        <v>166</v>
      </c>
      <c r="N105" s="46">
        <v>426</v>
      </c>
      <c r="O105" s="47">
        <f t="shared" si="6"/>
        <v>-260</v>
      </c>
    </row>
    <row r="106" spans="1:15" s="2" customFormat="1" ht="26.25">
      <c r="A106" s="2">
        <v>98</v>
      </c>
      <c r="B106" s="27">
        <v>3189</v>
      </c>
      <c r="C106" s="23" t="s">
        <v>81</v>
      </c>
      <c r="D106" s="22" t="s">
        <v>13</v>
      </c>
      <c r="E106" s="24"/>
      <c r="F106" s="26">
        <v>971</v>
      </c>
      <c r="G106" s="26">
        <f t="shared" si="8"/>
        <v>0</v>
      </c>
      <c r="I106" s="48">
        <v>3179</v>
      </c>
      <c r="J106" s="23" t="s">
        <v>78</v>
      </c>
      <c r="K106" s="22" t="s">
        <v>13</v>
      </c>
      <c r="L106" s="24"/>
      <c r="M106" s="26">
        <v>879</v>
      </c>
      <c r="N106" s="46">
        <f>F94</f>
        <v>944</v>
      </c>
      <c r="O106" s="47">
        <f t="shared" si="6"/>
        <v>-65</v>
      </c>
    </row>
    <row r="107" spans="1:15" s="2" customFormat="1" ht="26.25">
      <c r="A107" s="2">
        <v>99</v>
      </c>
      <c r="B107" s="27">
        <v>3189</v>
      </c>
      <c r="C107" s="23" t="s">
        <v>81</v>
      </c>
      <c r="D107" s="22" t="s">
        <v>13</v>
      </c>
      <c r="E107" s="24"/>
      <c r="F107" s="26">
        <v>971</v>
      </c>
      <c r="G107" s="26">
        <f t="shared" si="8"/>
        <v>0</v>
      </c>
      <c r="I107" s="49"/>
      <c r="J107" s="23" t="s">
        <v>78</v>
      </c>
      <c r="K107" s="22" t="s">
        <v>13</v>
      </c>
      <c r="L107" s="24"/>
      <c r="M107" s="26">
        <v>879</v>
      </c>
      <c r="N107" s="46">
        <f aca="true" t="shared" si="9" ref="N107:N134">F95</f>
        <v>944</v>
      </c>
      <c r="O107" s="47">
        <f t="shared" si="6"/>
        <v>-65</v>
      </c>
    </row>
    <row r="108" spans="1:15" s="2" customFormat="1" ht="26.25">
      <c r="A108" s="2">
        <v>100</v>
      </c>
      <c r="B108" s="27">
        <v>3189</v>
      </c>
      <c r="C108" s="23" t="s">
        <v>81</v>
      </c>
      <c r="D108" s="22" t="s">
        <v>13</v>
      </c>
      <c r="E108" s="24"/>
      <c r="F108" s="26">
        <v>971</v>
      </c>
      <c r="G108" s="26">
        <f t="shared" si="8"/>
        <v>0</v>
      </c>
      <c r="I108" s="49"/>
      <c r="J108" s="23" t="s">
        <v>78</v>
      </c>
      <c r="K108" s="22" t="s">
        <v>13</v>
      </c>
      <c r="L108" s="24"/>
      <c r="M108" s="26">
        <v>879</v>
      </c>
      <c r="N108" s="46">
        <f t="shared" si="9"/>
        <v>944</v>
      </c>
      <c r="O108" s="47">
        <f t="shared" si="6"/>
        <v>-65</v>
      </c>
    </row>
    <row r="109" spans="1:15" s="2" customFormat="1" ht="26.25">
      <c r="A109" s="2">
        <v>101</v>
      </c>
      <c r="B109" s="27">
        <v>3189</v>
      </c>
      <c r="C109" s="23" t="s">
        <v>81</v>
      </c>
      <c r="D109" s="22" t="s">
        <v>13</v>
      </c>
      <c r="E109" s="24"/>
      <c r="F109" s="26">
        <v>971</v>
      </c>
      <c r="G109" s="26">
        <f t="shared" si="8"/>
        <v>0</v>
      </c>
      <c r="I109" s="49"/>
      <c r="J109" s="23" t="s">
        <v>78</v>
      </c>
      <c r="K109" s="22" t="s">
        <v>13</v>
      </c>
      <c r="L109" s="24"/>
      <c r="M109" s="26">
        <v>879</v>
      </c>
      <c r="N109" s="46">
        <f t="shared" si="9"/>
        <v>944</v>
      </c>
      <c r="O109" s="47">
        <f t="shared" si="6"/>
        <v>-65</v>
      </c>
    </row>
    <row r="110" spans="1:15" s="2" customFormat="1" ht="26.25">
      <c r="A110" s="2">
        <v>102</v>
      </c>
      <c r="B110" s="27">
        <v>3189</v>
      </c>
      <c r="C110" s="23" t="s">
        <v>81</v>
      </c>
      <c r="D110" s="22" t="s">
        <v>13</v>
      </c>
      <c r="E110" s="24"/>
      <c r="F110" s="26">
        <v>971</v>
      </c>
      <c r="G110" s="26">
        <f t="shared" si="8"/>
        <v>0</v>
      </c>
      <c r="I110" s="49"/>
      <c r="J110" s="23" t="s">
        <v>78</v>
      </c>
      <c r="K110" s="22" t="s">
        <v>13</v>
      </c>
      <c r="L110" s="24"/>
      <c r="M110" s="26">
        <v>879</v>
      </c>
      <c r="N110" s="46">
        <f t="shared" si="9"/>
        <v>944</v>
      </c>
      <c r="O110" s="47">
        <f t="shared" si="6"/>
        <v>-65</v>
      </c>
    </row>
    <row r="111" spans="1:15" s="2" customFormat="1" ht="26.25">
      <c r="A111" s="2">
        <v>103</v>
      </c>
      <c r="B111" s="27">
        <v>3189</v>
      </c>
      <c r="C111" s="23" t="s">
        <v>81</v>
      </c>
      <c r="D111" s="22" t="s">
        <v>13</v>
      </c>
      <c r="E111" s="24"/>
      <c r="F111" s="26">
        <v>971</v>
      </c>
      <c r="G111" s="26">
        <f t="shared" si="8"/>
        <v>0</v>
      </c>
      <c r="I111" s="49"/>
      <c r="J111" s="23" t="s">
        <v>78</v>
      </c>
      <c r="K111" s="22" t="s">
        <v>13</v>
      </c>
      <c r="L111" s="24"/>
      <c r="M111" s="26">
        <v>879</v>
      </c>
      <c r="N111" s="46">
        <f t="shared" si="9"/>
        <v>944</v>
      </c>
      <c r="O111" s="47">
        <f t="shared" si="6"/>
        <v>-65</v>
      </c>
    </row>
    <row r="112" spans="1:15" s="2" customFormat="1" ht="26.25">
      <c r="A112" s="2">
        <v>104</v>
      </c>
      <c r="B112" s="22">
        <v>3089</v>
      </c>
      <c r="C112" s="23" t="s">
        <v>82</v>
      </c>
      <c r="D112" s="22" t="s">
        <v>13</v>
      </c>
      <c r="E112" s="24"/>
      <c r="F112" s="26">
        <v>273</v>
      </c>
      <c r="G112" s="26">
        <f t="shared" si="8"/>
        <v>0</v>
      </c>
      <c r="I112" s="49"/>
      <c r="J112" s="23" t="s">
        <v>78</v>
      </c>
      <c r="K112" s="22" t="s">
        <v>13</v>
      </c>
      <c r="L112" s="24"/>
      <c r="M112" s="26">
        <v>879</v>
      </c>
      <c r="N112" s="46">
        <f t="shared" si="9"/>
        <v>944</v>
      </c>
      <c r="O112" s="47">
        <f t="shared" si="6"/>
        <v>-65</v>
      </c>
    </row>
    <row r="113" spans="1:15" s="2" customFormat="1" ht="26.25">
      <c r="A113" s="2">
        <v>105</v>
      </c>
      <c r="B113" s="22">
        <v>3090</v>
      </c>
      <c r="C113" s="62" t="s">
        <v>83</v>
      </c>
      <c r="D113" s="22" t="s">
        <v>13</v>
      </c>
      <c r="E113" s="24"/>
      <c r="F113" s="26">
        <v>220</v>
      </c>
      <c r="G113" s="26">
        <f t="shared" si="8"/>
        <v>0</v>
      </c>
      <c r="I113" s="49"/>
      <c r="J113" s="23" t="s">
        <v>78</v>
      </c>
      <c r="K113" s="22" t="s">
        <v>13</v>
      </c>
      <c r="L113" s="24"/>
      <c r="M113" s="26">
        <v>879</v>
      </c>
      <c r="N113" s="46">
        <f t="shared" si="9"/>
        <v>944</v>
      </c>
      <c r="O113" s="47">
        <f t="shared" si="6"/>
        <v>-65</v>
      </c>
    </row>
    <row r="114" spans="1:15" s="2" customFormat="1" ht="26.25">
      <c r="A114" s="2">
        <v>106</v>
      </c>
      <c r="B114" s="22">
        <v>3091</v>
      </c>
      <c r="C114" s="23" t="s">
        <v>84</v>
      </c>
      <c r="D114" s="22" t="s">
        <v>13</v>
      </c>
      <c r="E114" s="24"/>
      <c r="F114" s="26">
        <v>8003</v>
      </c>
      <c r="G114" s="26">
        <f t="shared" si="8"/>
        <v>0</v>
      </c>
      <c r="I114" s="49"/>
      <c r="J114" s="23" t="s">
        <v>78</v>
      </c>
      <c r="K114" s="22" t="s">
        <v>13</v>
      </c>
      <c r="L114" s="24"/>
      <c r="M114" s="26">
        <v>879</v>
      </c>
      <c r="N114" s="46">
        <f t="shared" si="9"/>
        <v>944</v>
      </c>
      <c r="O114" s="47">
        <f t="shared" si="6"/>
        <v>-65</v>
      </c>
    </row>
    <row r="115" spans="1:15" s="2" customFormat="1" ht="26.25">
      <c r="A115" s="2">
        <v>107</v>
      </c>
      <c r="B115" s="22">
        <v>3092</v>
      </c>
      <c r="C115" s="62" t="s">
        <v>85</v>
      </c>
      <c r="D115" s="22" t="s">
        <v>13</v>
      </c>
      <c r="E115" s="24"/>
      <c r="F115" s="26">
        <v>8003</v>
      </c>
      <c r="G115" s="26">
        <f t="shared" si="8"/>
        <v>0</v>
      </c>
      <c r="I115" s="49"/>
      <c r="J115" s="23" t="s">
        <v>78</v>
      </c>
      <c r="K115" s="22" t="s">
        <v>13</v>
      </c>
      <c r="L115" s="24"/>
      <c r="M115" s="26">
        <v>879</v>
      </c>
      <c r="N115" s="46">
        <f t="shared" si="9"/>
        <v>944</v>
      </c>
      <c r="O115" s="47">
        <f t="shared" si="6"/>
        <v>-65</v>
      </c>
    </row>
    <row r="116" spans="1:15" s="2" customFormat="1" ht="26.25">
      <c r="A116" s="2">
        <v>108</v>
      </c>
      <c r="B116" s="22">
        <v>3093</v>
      </c>
      <c r="C116" s="62" t="s">
        <v>86</v>
      </c>
      <c r="D116" s="22" t="s">
        <v>13</v>
      </c>
      <c r="E116" s="24"/>
      <c r="F116" s="26">
        <v>8003</v>
      </c>
      <c r="G116" s="26">
        <f t="shared" si="8"/>
        <v>0</v>
      </c>
      <c r="I116" s="49"/>
      <c r="J116" s="23" t="s">
        <v>78</v>
      </c>
      <c r="K116" s="22" t="s">
        <v>13</v>
      </c>
      <c r="L116" s="24"/>
      <c r="M116" s="26">
        <v>879</v>
      </c>
      <c r="N116" s="46">
        <f t="shared" si="9"/>
        <v>944</v>
      </c>
      <c r="O116" s="47">
        <f t="shared" si="6"/>
        <v>-65</v>
      </c>
    </row>
    <row r="117" spans="1:15" s="2" customFormat="1" ht="12.75">
      <c r="A117" s="2">
        <v>109</v>
      </c>
      <c r="B117" s="22">
        <v>3200</v>
      </c>
      <c r="C117" s="62" t="s">
        <v>87</v>
      </c>
      <c r="D117" s="22" t="s">
        <v>13</v>
      </c>
      <c r="E117" s="24"/>
      <c r="F117" s="26">
        <v>12031</v>
      </c>
      <c r="G117" s="26">
        <f t="shared" si="8"/>
        <v>0</v>
      </c>
      <c r="I117" s="86" t="s">
        <v>164</v>
      </c>
      <c r="J117" s="87" t="s">
        <v>165</v>
      </c>
      <c r="K117" s="22" t="s">
        <v>13</v>
      </c>
      <c r="L117" s="24"/>
      <c r="M117" s="57">
        <v>937</v>
      </c>
      <c r="N117" s="46">
        <f t="shared" si="9"/>
        <v>971</v>
      </c>
      <c r="O117" s="47">
        <f t="shared" si="6"/>
        <v>-34</v>
      </c>
    </row>
    <row r="118" spans="1:15" s="2" customFormat="1" ht="26.25">
      <c r="A118" s="2">
        <v>110</v>
      </c>
      <c r="B118" s="22">
        <v>3199</v>
      </c>
      <c r="C118" s="23" t="s">
        <v>88</v>
      </c>
      <c r="D118" s="22" t="s">
        <v>13</v>
      </c>
      <c r="E118" s="24"/>
      <c r="F118" s="26">
        <v>310</v>
      </c>
      <c r="G118" s="26">
        <f t="shared" si="8"/>
        <v>0</v>
      </c>
      <c r="I118" s="48">
        <v>3189</v>
      </c>
      <c r="J118" s="23" t="s">
        <v>81</v>
      </c>
      <c r="K118" s="22" t="s">
        <v>13</v>
      </c>
      <c r="L118" s="24"/>
      <c r="M118" s="26">
        <v>850</v>
      </c>
      <c r="N118" s="46">
        <f t="shared" si="9"/>
        <v>971</v>
      </c>
      <c r="O118" s="47">
        <f t="shared" si="6"/>
        <v>-121</v>
      </c>
    </row>
    <row r="119" spans="1:15" s="2" customFormat="1" ht="26.25">
      <c r="A119" s="2">
        <v>111</v>
      </c>
      <c r="B119" s="22">
        <v>3201</v>
      </c>
      <c r="C119" s="23" t="s">
        <v>89</v>
      </c>
      <c r="D119" s="22" t="s">
        <v>13</v>
      </c>
      <c r="E119" s="24"/>
      <c r="F119" s="26">
        <v>2483</v>
      </c>
      <c r="G119" s="26">
        <f t="shared" si="8"/>
        <v>0</v>
      </c>
      <c r="I119" s="49"/>
      <c r="J119" s="23" t="s">
        <v>81</v>
      </c>
      <c r="K119" s="22" t="s">
        <v>13</v>
      </c>
      <c r="L119" s="24"/>
      <c r="M119" s="26">
        <v>850</v>
      </c>
      <c r="N119" s="46">
        <f t="shared" si="9"/>
        <v>971</v>
      </c>
      <c r="O119" s="47">
        <f t="shared" si="6"/>
        <v>-121</v>
      </c>
    </row>
    <row r="120" spans="1:15" s="2" customFormat="1" ht="26.25">
      <c r="A120" s="2">
        <v>112</v>
      </c>
      <c r="B120" s="22">
        <v>3095</v>
      </c>
      <c r="C120" s="23" t="s">
        <v>90</v>
      </c>
      <c r="D120" s="22" t="s">
        <v>13</v>
      </c>
      <c r="E120" s="24"/>
      <c r="F120" s="26">
        <v>0</v>
      </c>
      <c r="G120" s="26">
        <f t="shared" si="8"/>
        <v>0</v>
      </c>
      <c r="I120" s="49"/>
      <c r="J120" s="23" t="s">
        <v>81</v>
      </c>
      <c r="K120" s="22" t="s">
        <v>13</v>
      </c>
      <c r="L120" s="24"/>
      <c r="M120" s="26">
        <v>850</v>
      </c>
      <c r="N120" s="46">
        <f t="shared" si="9"/>
        <v>971</v>
      </c>
      <c r="O120" s="47">
        <f t="shared" si="6"/>
        <v>-121</v>
      </c>
    </row>
    <row r="121" spans="1:15" s="2" customFormat="1" ht="26.25">
      <c r="A121" s="2">
        <v>113</v>
      </c>
      <c r="B121" s="63">
        <v>30941</v>
      </c>
      <c r="C121" s="64" t="s">
        <v>91</v>
      </c>
      <c r="D121" s="22" t="s">
        <v>92</v>
      </c>
      <c r="E121" s="24"/>
      <c r="F121" s="26">
        <v>51</v>
      </c>
      <c r="G121" s="26">
        <f t="shared" si="8"/>
        <v>0</v>
      </c>
      <c r="I121" s="49"/>
      <c r="J121" s="23" t="s">
        <v>81</v>
      </c>
      <c r="K121" s="22" t="s">
        <v>13</v>
      </c>
      <c r="L121" s="24"/>
      <c r="M121" s="26">
        <v>850</v>
      </c>
      <c r="N121" s="46">
        <f t="shared" si="9"/>
        <v>971</v>
      </c>
      <c r="O121" s="47">
        <f t="shared" si="6"/>
        <v>-121</v>
      </c>
    </row>
    <row r="122" spans="1:15" s="2" customFormat="1" ht="26.25">
      <c r="A122" s="2">
        <v>114</v>
      </c>
      <c r="B122" s="63">
        <v>30942</v>
      </c>
      <c r="C122" s="65" t="s">
        <v>93</v>
      </c>
      <c r="D122" s="66" t="s">
        <v>94</v>
      </c>
      <c r="E122" s="67"/>
      <c r="F122" s="26">
        <v>23</v>
      </c>
      <c r="G122" s="26">
        <f t="shared" si="8"/>
        <v>0</v>
      </c>
      <c r="I122" s="49"/>
      <c r="J122" s="23" t="s">
        <v>81</v>
      </c>
      <c r="K122" s="22" t="s">
        <v>13</v>
      </c>
      <c r="L122" s="24"/>
      <c r="M122" s="26">
        <v>850</v>
      </c>
      <c r="N122" s="46">
        <f t="shared" si="9"/>
        <v>971</v>
      </c>
      <c r="O122" s="47">
        <f t="shared" si="6"/>
        <v>-121</v>
      </c>
    </row>
    <row r="123" spans="2:15" ht="26.25">
      <c r="B123" s="68"/>
      <c r="C123" s="69"/>
      <c r="D123" s="42"/>
      <c r="E123" s="70"/>
      <c r="I123" s="49"/>
      <c r="J123" s="23" t="s">
        <v>81</v>
      </c>
      <c r="K123" s="22" t="s">
        <v>13</v>
      </c>
      <c r="L123" s="24"/>
      <c r="M123" s="26">
        <v>850</v>
      </c>
      <c r="N123" s="46">
        <f t="shared" si="9"/>
        <v>971</v>
      </c>
      <c r="O123" s="47">
        <f t="shared" si="6"/>
        <v>-121</v>
      </c>
    </row>
    <row r="124" spans="2:15" ht="66">
      <c r="B124" s="71"/>
      <c r="C124" s="72" t="s">
        <v>131</v>
      </c>
      <c r="D124" s="73" t="s">
        <v>132</v>
      </c>
      <c r="E124" s="73"/>
      <c r="F124" s="73" t="s">
        <v>133</v>
      </c>
      <c r="G124" s="74" t="s">
        <v>134</v>
      </c>
      <c r="I124" s="44">
        <v>3089</v>
      </c>
      <c r="J124" s="23" t="s">
        <v>82</v>
      </c>
      <c r="K124" s="22" t="s">
        <v>13</v>
      </c>
      <c r="L124" s="24"/>
      <c r="M124" s="26">
        <v>372</v>
      </c>
      <c r="N124" s="46">
        <f t="shared" si="9"/>
        <v>273</v>
      </c>
      <c r="O124" s="47">
        <f t="shared" si="6"/>
        <v>99</v>
      </c>
    </row>
    <row r="125" spans="2:15" ht="12.75">
      <c r="B125" s="75"/>
      <c r="C125" s="76"/>
      <c r="D125" s="77" t="s">
        <v>135</v>
      </c>
      <c r="E125" s="77"/>
      <c r="F125" s="77" t="s">
        <v>136</v>
      </c>
      <c r="G125" s="78" t="s">
        <v>137</v>
      </c>
      <c r="I125" s="44">
        <v>3090</v>
      </c>
      <c r="J125" s="62" t="s">
        <v>83</v>
      </c>
      <c r="K125" s="22" t="s">
        <v>13</v>
      </c>
      <c r="L125" s="24"/>
      <c r="M125" s="26">
        <v>389</v>
      </c>
      <c r="N125" s="46">
        <f t="shared" si="9"/>
        <v>220</v>
      </c>
      <c r="O125" s="47">
        <f t="shared" si="6"/>
        <v>169</v>
      </c>
    </row>
    <row r="126" spans="2:15" ht="12.75">
      <c r="B126" s="79"/>
      <c r="C126" s="80"/>
      <c r="D126" s="81">
        <f>E29*F29+E30*F30+E31*F31+E32*F32+SUM(E33:E36)*F36</f>
        <v>0</v>
      </c>
      <c r="E126" s="81"/>
      <c r="F126" s="81">
        <f>G93+G94+G95+G96+G97+G99+G100+G102+G103+G118</f>
        <v>0</v>
      </c>
      <c r="G126" s="82">
        <f>D126-F126</f>
        <v>0</v>
      </c>
      <c r="I126" s="44">
        <v>3091</v>
      </c>
      <c r="J126" s="23" t="s">
        <v>84</v>
      </c>
      <c r="K126" s="22" t="s">
        <v>13</v>
      </c>
      <c r="L126" s="24"/>
      <c r="M126" s="26">
        <v>8571</v>
      </c>
      <c r="N126" s="46">
        <f t="shared" si="9"/>
        <v>8003</v>
      </c>
      <c r="O126" s="47">
        <f t="shared" si="6"/>
        <v>568</v>
      </c>
    </row>
    <row r="127" spans="2:15" ht="12.75">
      <c r="B127" s="83" t="s">
        <v>138</v>
      </c>
      <c r="C127" s="83"/>
      <c r="D127" s="83"/>
      <c r="E127" s="83"/>
      <c r="F127" s="83"/>
      <c r="G127" s="83"/>
      <c r="I127" s="44">
        <v>3092</v>
      </c>
      <c r="J127" s="62" t="s">
        <v>85</v>
      </c>
      <c r="K127" s="22" t="s">
        <v>13</v>
      </c>
      <c r="L127" s="24"/>
      <c r="M127" s="26">
        <v>8571</v>
      </c>
      <c r="N127" s="46">
        <f t="shared" si="9"/>
        <v>8003</v>
      </c>
      <c r="O127" s="47">
        <f t="shared" si="6"/>
        <v>568</v>
      </c>
    </row>
    <row r="128" spans="2:15" ht="12.75">
      <c r="B128" s="84" t="s">
        <v>139</v>
      </c>
      <c r="C128" s="84"/>
      <c r="D128" s="84"/>
      <c r="E128" s="84"/>
      <c r="F128" s="84"/>
      <c r="G128" s="84"/>
      <c r="I128" s="44">
        <v>3093</v>
      </c>
      <c r="J128" s="62" t="s">
        <v>86</v>
      </c>
      <c r="K128" s="22" t="s">
        <v>13</v>
      </c>
      <c r="L128" s="24"/>
      <c r="M128" s="26">
        <v>8571</v>
      </c>
      <c r="N128" s="46">
        <f t="shared" si="9"/>
        <v>8003</v>
      </c>
      <c r="O128" s="47">
        <f t="shared" si="6"/>
        <v>568</v>
      </c>
    </row>
    <row r="129" spans="2:15" ht="12.75">
      <c r="B129" s="88" t="s">
        <v>140</v>
      </c>
      <c r="C129" s="88"/>
      <c r="D129" s="88"/>
      <c r="E129" s="88"/>
      <c r="F129" s="88"/>
      <c r="G129" s="88"/>
      <c r="I129" s="44">
        <v>3200</v>
      </c>
      <c r="J129" s="62" t="s">
        <v>87</v>
      </c>
      <c r="K129" s="22" t="s">
        <v>13</v>
      </c>
      <c r="L129" s="24"/>
      <c r="M129" s="26">
        <v>12885</v>
      </c>
      <c r="N129" s="46">
        <f t="shared" si="9"/>
        <v>12031</v>
      </c>
      <c r="O129" s="47">
        <f t="shared" si="6"/>
        <v>854</v>
      </c>
    </row>
    <row r="130" spans="2:15" ht="26.25">
      <c r="B130" s="89" t="s">
        <v>141</v>
      </c>
      <c r="C130" s="89"/>
      <c r="D130" s="89"/>
      <c r="E130" s="89"/>
      <c r="F130" s="89"/>
      <c r="G130" s="89"/>
      <c r="I130" s="44">
        <v>3199</v>
      </c>
      <c r="J130" s="23" t="s">
        <v>88</v>
      </c>
      <c r="K130" s="22" t="s">
        <v>13</v>
      </c>
      <c r="L130" s="24"/>
      <c r="M130" s="26">
        <v>375</v>
      </c>
      <c r="N130" s="46">
        <f t="shared" si="9"/>
        <v>310</v>
      </c>
      <c r="O130" s="47">
        <f t="shared" si="6"/>
        <v>65</v>
      </c>
    </row>
    <row r="131" spans="2:15" ht="12.75">
      <c r="B131" s="90"/>
      <c r="C131" s="91"/>
      <c r="D131" s="42"/>
      <c r="E131" s="70"/>
      <c r="I131" s="44">
        <v>3201</v>
      </c>
      <c r="J131" s="23" t="s">
        <v>89</v>
      </c>
      <c r="K131" s="22" t="s">
        <v>13</v>
      </c>
      <c r="L131" s="24"/>
      <c r="M131" s="26">
        <v>1366</v>
      </c>
      <c r="N131" s="46">
        <f t="shared" si="9"/>
        <v>2483</v>
      </c>
      <c r="O131" s="47">
        <f t="shared" si="6"/>
        <v>-1117</v>
      </c>
    </row>
    <row r="132" spans="2:15" ht="12.75">
      <c r="B132" s="68"/>
      <c r="C132" s="69"/>
      <c r="D132" s="42"/>
      <c r="E132" s="70"/>
      <c r="I132" s="93">
        <v>3095</v>
      </c>
      <c r="J132" s="94" t="s">
        <v>90</v>
      </c>
      <c r="K132" s="95" t="s">
        <v>13</v>
      </c>
      <c r="L132" s="96"/>
      <c r="M132" s="26">
        <v>0</v>
      </c>
      <c r="N132" s="46">
        <f t="shared" si="9"/>
        <v>0</v>
      </c>
      <c r="O132" s="47">
        <f t="shared" si="6"/>
        <v>0</v>
      </c>
    </row>
    <row r="133" spans="2:15" ht="26.25">
      <c r="B133" s="90"/>
      <c r="C133" s="91"/>
      <c r="D133" s="42"/>
      <c r="E133" s="70"/>
      <c r="I133" s="97">
        <v>30941</v>
      </c>
      <c r="J133" s="98" t="s">
        <v>91</v>
      </c>
      <c r="K133" s="95" t="s">
        <v>92</v>
      </c>
      <c r="L133" s="96"/>
      <c r="M133" s="26">
        <v>131</v>
      </c>
      <c r="N133" s="46">
        <f t="shared" si="9"/>
        <v>51</v>
      </c>
      <c r="O133" s="47">
        <f t="shared" si="6"/>
        <v>80</v>
      </c>
    </row>
    <row r="134" spans="2:15" ht="12.75">
      <c r="B134" s="90"/>
      <c r="C134" s="91"/>
      <c r="D134" s="42"/>
      <c r="E134" s="70"/>
      <c r="I134" s="97">
        <v>30942</v>
      </c>
      <c r="J134" s="94" t="s">
        <v>93</v>
      </c>
      <c r="K134" s="95" t="s">
        <v>94</v>
      </c>
      <c r="L134" s="99"/>
      <c r="M134" s="26">
        <v>25</v>
      </c>
      <c r="N134" s="46">
        <f t="shared" si="9"/>
        <v>23</v>
      </c>
      <c r="O134" s="47">
        <f t="shared" si="6"/>
        <v>2</v>
      </c>
    </row>
    <row r="135" spans="2:15" ht="12.75">
      <c r="B135" s="70"/>
      <c r="C135" s="92"/>
      <c r="D135" s="42"/>
      <c r="E135" s="70"/>
      <c r="I135" s="97">
        <v>4100</v>
      </c>
      <c r="J135" s="98" t="s">
        <v>95</v>
      </c>
      <c r="K135" s="95" t="s">
        <v>96</v>
      </c>
      <c r="L135" s="100"/>
      <c r="M135" s="26">
        <v>0</v>
      </c>
      <c r="N135" s="101">
        <v>0</v>
      </c>
      <c r="O135" s="47"/>
    </row>
    <row r="136" spans="2:15" ht="12.75">
      <c r="B136" s="70"/>
      <c r="C136" s="92"/>
      <c r="D136" s="42"/>
      <c r="E136" s="70"/>
      <c r="I136" s="93">
        <v>4101</v>
      </c>
      <c r="J136" s="102" t="s">
        <v>97</v>
      </c>
      <c r="K136" s="95" t="s">
        <v>96</v>
      </c>
      <c r="L136" s="100"/>
      <c r="M136" s="26">
        <v>458</v>
      </c>
      <c r="N136" s="101">
        <v>473</v>
      </c>
      <c r="O136" s="47">
        <f>M136-N136</f>
        <v>-15</v>
      </c>
    </row>
    <row r="137" spans="2:15" ht="26.25">
      <c r="B137" s="70"/>
      <c r="C137" s="92"/>
      <c r="D137" s="42"/>
      <c r="E137" s="70"/>
      <c r="I137" s="93">
        <v>41021</v>
      </c>
      <c r="J137" s="102" t="s">
        <v>166</v>
      </c>
      <c r="K137" s="95" t="s">
        <v>96</v>
      </c>
      <c r="L137" s="100"/>
      <c r="M137" s="26">
        <v>720</v>
      </c>
      <c r="N137" s="101">
        <v>203</v>
      </c>
      <c r="O137" s="47">
        <f>M137-N137</f>
        <v>517</v>
      </c>
    </row>
    <row r="138" spans="2:15" ht="26.25">
      <c r="B138" s="70"/>
      <c r="C138" s="92"/>
      <c r="D138" s="42"/>
      <c r="E138" s="70"/>
      <c r="I138" s="93">
        <v>41022</v>
      </c>
      <c r="J138" s="102" t="s">
        <v>167</v>
      </c>
      <c r="K138" s="95" t="s">
        <v>96</v>
      </c>
      <c r="L138" s="100"/>
      <c r="M138" s="26">
        <v>427</v>
      </c>
      <c r="N138" s="103" t="s">
        <v>149</v>
      </c>
      <c r="O138" s="47"/>
    </row>
    <row r="139" spans="2:15" ht="39">
      <c r="B139" s="70"/>
      <c r="C139" s="92"/>
      <c r="D139" s="42"/>
      <c r="E139" s="70"/>
      <c r="I139" s="93" t="s">
        <v>99</v>
      </c>
      <c r="J139" s="102" t="s">
        <v>100</v>
      </c>
      <c r="K139" s="95" t="s">
        <v>96</v>
      </c>
      <c r="L139" s="100"/>
      <c r="M139" s="57">
        <v>1018</v>
      </c>
      <c r="N139" s="101">
        <v>684</v>
      </c>
      <c r="O139" s="47">
        <f>M139-N139</f>
        <v>334</v>
      </c>
    </row>
    <row r="140" spans="2:15" ht="26.25">
      <c r="B140" s="70"/>
      <c r="C140" s="92"/>
      <c r="D140" s="42"/>
      <c r="E140" s="70"/>
      <c r="I140" s="93" t="s">
        <v>101</v>
      </c>
      <c r="J140" s="102" t="s">
        <v>102</v>
      </c>
      <c r="K140" s="95" t="s">
        <v>96</v>
      </c>
      <c r="L140" s="100"/>
      <c r="M140" s="26">
        <v>2500</v>
      </c>
      <c r="N140" s="101">
        <v>2076</v>
      </c>
      <c r="O140" s="47">
        <f>M140-N140</f>
        <v>424</v>
      </c>
    </row>
    <row r="141" spans="2:15" ht="12.75">
      <c r="B141" s="70"/>
      <c r="C141" s="92"/>
      <c r="D141" s="42"/>
      <c r="E141" s="70"/>
      <c r="I141" s="93">
        <v>4105</v>
      </c>
      <c r="J141" s="102" t="s">
        <v>103</v>
      </c>
      <c r="K141" s="95" t="s">
        <v>96</v>
      </c>
      <c r="L141" s="100"/>
      <c r="M141" s="26">
        <v>947</v>
      </c>
      <c r="N141" s="101">
        <v>386</v>
      </c>
      <c r="O141" s="47">
        <f>M141-N141</f>
        <v>561</v>
      </c>
    </row>
    <row r="142" spans="2:15" ht="12.75">
      <c r="B142" s="70"/>
      <c r="C142" s="92"/>
      <c r="D142" s="42"/>
      <c r="E142" s="70"/>
      <c r="I142" s="97">
        <v>4007</v>
      </c>
      <c r="J142" s="104" t="s">
        <v>104</v>
      </c>
      <c r="K142" s="95" t="s">
        <v>96</v>
      </c>
      <c r="L142" s="99"/>
      <c r="M142" s="32" t="s">
        <v>50</v>
      </c>
      <c r="N142" s="101"/>
      <c r="O142" s="47"/>
    </row>
    <row r="143" spans="2:15" ht="26.25">
      <c r="B143" s="70"/>
      <c r="C143" s="92"/>
      <c r="D143" s="42"/>
      <c r="E143" s="70"/>
      <c r="I143" s="93" t="s">
        <v>105</v>
      </c>
      <c r="J143" s="102" t="s">
        <v>106</v>
      </c>
      <c r="K143" s="95" t="s">
        <v>96</v>
      </c>
      <c r="L143" s="99"/>
      <c r="M143" s="26">
        <v>158</v>
      </c>
      <c r="N143" s="101">
        <v>143</v>
      </c>
      <c r="O143" s="47">
        <f>M143-N143</f>
        <v>15</v>
      </c>
    </row>
    <row r="144" spans="2:15" ht="66">
      <c r="B144" s="70"/>
      <c r="C144" s="92"/>
      <c r="D144" s="42"/>
      <c r="E144" s="70"/>
      <c r="I144" s="105">
        <v>4112</v>
      </c>
      <c r="J144" s="102" t="s">
        <v>107</v>
      </c>
      <c r="K144" s="106" t="s">
        <v>96</v>
      </c>
      <c r="L144" s="107"/>
      <c r="M144" s="108">
        <v>5</v>
      </c>
      <c r="N144" s="101">
        <v>6</v>
      </c>
      <c r="O144" s="47">
        <f>M144-N144</f>
        <v>-1</v>
      </c>
    </row>
    <row r="145" spans="2:15" ht="12.75">
      <c r="B145" s="70"/>
      <c r="C145" s="92"/>
      <c r="D145" s="42"/>
      <c r="E145" s="70"/>
      <c r="I145" s="97">
        <v>4010</v>
      </c>
      <c r="J145" s="98" t="s">
        <v>108</v>
      </c>
      <c r="K145" s="95" t="s">
        <v>96</v>
      </c>
      <c r="L145" s="100"/>
      <c r="M145" s="32" t="s">
        <v>50</v>
      </c>
      <c r="N145" s="101"/>
      <c r="O145" s="47"/>
    </row>
    <row r="146" spans="2:15" ht="12.75">
      <c r="B146" s="70"/>
      <c r="C146" s="92"/>
      <c r="D146" s="42"/>
      <c r="E146" s="70"/>
      <c r="I146" s="93">
        <v>4011</v>
      </c>
      <c r="J146" s="102" t="s">
        <v>109</v>
      </c>
      <c r="K146" s="95" t="s">
        <v>96</v>
      </c>
      <c r="L146" s="100"/>
      <c r="M146" s="26">
        <v>198</v>
      </c>
      <c r="N146" s="101">
        <v>182</v>
      </c>
      <c r="O146" s="47">
        <f>M146-N146</f>
        <v>16</v>
      </c>
    </row>
    <row r="147" spans="2:15" ht="12.75">
      <c r="B147" s="70"/>
      <c r="C147" s="92"/>
      <c r="D147" s="42"/>
      <c r="E147" s="70"/>
      <c r="I147" s="93">
        <v>4107</v>
      </c>
      <c r="J147" s="102" t="s">
        <v>110</v>
      </c>
      <c r="K147" s="95" t="s">
        <v>96</v>
      </c>
      <c r="L147" s="100"/>
      <c r="M147" s="26">
        <v>138</v>
      </c>
      <c r="N147" s="101">
        <v>106</v>
      </c>
      <c r="O147" s="47">
        <f>M147-N147</f>
        <v>32</v>
      </c>
    </row>
    <row r="148" spans="2:15" ht="12.75">
      <c r="B148" s="70"/>
      <c r="C148" s="92"/>
      <c r="D148" s="42"/>
      <c r="E148" s="70"/>
      <c r="I148" s="97">
        <v>4013</v>
      </c>
      <c r="J148" s="98" t="s">
        <v>111</v>
      </c>
      <c r="K148" s="95" t="s">
        <v>96</v>
      </c>
      <c r="L148" s="100"/>
      <c r="M148" s="32" t="s">
        <v>50</v>
      </c>
      <c r="N148" s="101"/>
      <c r="O148" s="47"/>
    </row>
    <row r="149" spans="2:15" ht="12.75">
      <c r="B149" s="70"/>
      <c r="C149" s="92"/>
      <c r="D149" s="42"/>
      <c r="E149" s="70"/>
      <c r="I149" s="93">
        <v>4014</v>
      </c>
      <c r="J149" s="102" t="s">
        <v>112</v>
      </c>
      <c r="K149" s="95" t="s">
        <v>96</v>
      </c>
      <c r="L149" s="100"/>
      <c r="M149" s="26">
        <v>1988</v>
      </c>
      <c r="N149" s="101">
        <v>1708</v>
      </c>
      <c r="O149" s="47">
        <f>M149-N149</f>
        <v>280</v>
      </c>
    </row>
    <row r="150" spans="2:15" ht="12.75">
      <c r="B150" s="70"/>
      <c r="C150" s="92"/>
      <c r="D150" s="42"/>
      <c r="E150" s="70"/>
      <c r="I150" s="93">
        <v>4108</v>
      </c>
      <c r="J150" s="102" t="s">
        <v>113</v>
      </c>
      <c r="K150" s="95" t="s">
        <v>96</v>
      </c>
      <c r="L150" s="100"/>
      <c r="M150" s="26">
        <v>571</v>
      </c>
      <c r="N150" s="101">
        <v>535</v>
      </c>
      <c r="O150" s="47">
        <f>M150-N150</f>
        <v>36</v>
      </c>
    </row>
    <row r="151" spans="2:15" ht="12.75">
      <c r="B151" s="70"/>
      <c r="C151" s="92"/>
      <c r="D151" s="42"/>
      <c r="E151" s="70"/>
      <c r="I151" s="93">
        <v>4109</v>
      </c>
      <c r="J151" s="102" t="s">
        <v>114</v>
      </c>
      <c r="K151" s="95" t="s">
        <v>96</v>
      </c>
      <c r="L151" s="100"/>
      <c r="M151" s="26">
        <v>734</v>
      </c>
      <c r="N151" s="101">
        <v>389</v>
      </c>
      <c r="O151" s="47">
        <f>M151-N151</f>
        <v>345</v>
      </c>
    </row>
    <row r="152" spans="2:15" ht="12.75">
      <c r="B152" s="70"/>
      <c r="C152" s="92"/>
      <c r="D152" s="42"/>
      <c r="E152" s="70"/>
      <c r="I152" s="97">
        <v>4016</v>
      </c>
      <c r="J152" s="98" t="s">
        <v>115</v>
      </c>
      <c r="K152" s="95" t="s">
        <v>96</v>
      </c>
      <c r="L152" s="100"/>
      <c r="M152" s="32" t="s">
        <v>50</v>
      </c>
      <c r="N152" s="101"/>
      <c r="O152" s="47"/>
    </row>
    <row r="153" spans="2:15" ht="12.75">
      <c r="B153" s="70"/>
      <c r="C153" s="92"/>
      <c r="D153" s="42"/>
      <c r="E153" s="70"/>
      <c r="I153" s="93">
        <v>4017</v>
      </c>
      <c r="J153" s="102" t="s">
        <v>116</v>
      </c>
      <c r="K153" s="95" t="s">
        <v>96</v>
      </c>
      <c r="L153" s="100"/>
      <c r="M153" s="26">
        <v>31</v>
      </c>
      <c r="N153" s="101">
        <v>29</v>
      </c>
      <c r="O153" s="47">
        <f>M153-N153</f>
        <v>2</v>
      </c>
    </row>
    <row r="154" spans="2:15" ht="12.75">
      <c r="B154" s="70"/>
      <c r="C154" s="92"/>
      <c r="D154" s="42"/>
      <c r="E154" s="70"/>
      <c r="I154" s="93">
        <v>4110</v>
      </c>
      <c r="J154" s="102" t="s">
        <v>117</v>
      </c>
      <c r="K154" s="95" t="s">
        <v>96</v>
      </c>
      <c r="L154" s="100"/>
      <c r="M154" s="26">
        <v>20</v>
      </c>
      <c r="N154" s="101">
        <v>20</v>
      </c>
      <c r="O154" s="47">
        <f>M154-N154</f>
        <v>0</v>
      </c>
    </row>
    <row r="155" spans="2:15" ht="12.75">
      <c r="B155" s="70"/>
      <c r="C155" s="92"/>
      <c r="D155" s="42"/>
      <c r="E155" s="70"/>
      <c r="I155" s="93">
        <v>4019</v>
      </c>
      <c r="J155" s="102" t="s">
        <v>118</v>
      </c>
      <c r="K155" s="95" t="s">
        <v>96</v>
      </c>
      <c r="L155" s="100"/>
      <c r="M155" s="26">
        <v>101</v>
      </c>
      <c r="N155" s="101">
        <v>140</v>
      </c>
      <c r="O155" s="47">
        <f>M155-N155</f>
        <v>-39</v>
      </c>
    </row>
    <row r="156" spans="2:15" ht="12.75">
      <c r="B156" s="70"/>
      <c r="C156" s="92"/>
      <c r="D156" s="42"/>
      <c r="E156" s="70"/>
      <c r="I156" s="93">
        <v>4020</v>
      </c>
      <c r="J156" s="102" t="s">
        <v>119</v>
      </c>
      <c r="K156" s="95" t="s">
        <v>96</v>
      </c>
      <c r="L156" s="100"/>
      <c r="M156" s="26">
        <v>106</v>
      </c>
      <c r="N156" s="101">
        <v>80</v>
      </c>
      <c r="O156" s="47">
        <f>M156-N156</f>
        <v>26</v>
      </c>
    </row>
    <row r="157" spans="2:15" ht="12.75">
      <c r="B157" s="70"/>
      <c r="C157" s="92"/>
      <c r="D157" s="42"/>
      <c r="E157" s="70"/>
      <c r="I157" s="93">
        <v>4021</v>
      </c>
      <c r="J157" s="102" t="s">
        <v>120</v>
      </c>
      <c r="K157" s="95" t="s">
        <v>96</v>
      </c>
      <c r="L157" s="100"/>
      <c r="M157" s="26">
        <v>50</v>
      </c>
      <c r="N157" s="101">
        <v>80</v>
      </c>
      <c r="O157" s="47">
        <f>M157-N157</f>
        <v>-30</v>
      </c>
    </row>
    <row r="158" spans="2:15" ht="15">
      <c r="B158" s="70"/>
      <c r="C158" s="92"/>
      <c r="D158" s="42"/>
      <c r="E158" s="70"/>
      <c r="I158" s="105">
        <v>4023</v>
      </c>
      <c r="J158" s="109" t="s">
        <v>121</v>
      </c>
      <c r="K158" s="95" t="s">
        <v>96</v>
      </c>
      <c r="L158" s="110"/>
      <c r="M158" s="26">
        <v>739</v>
      </c>
      <c r="N158" s="101">
        <v>875</v>
      </c>
      <c r="O158" s="47">
        <f>M158-N158</f>
        <v>-136</v>
      </c>
    </row>
    <row r="159" spans="2:15" ht="26.25">
      <c r="B159" s="70"/>
      <c r="C159" s="92"/>
      <c r="D159" s="42"/>
      <c r="E159" s="70"/>
      <c r="I159" s="105" t="s">
        <v>122</v>
      </c>
      <c r="J159" s="102" t="s">
        <v>123</v>
      </c>
      <c r="K159" s="95" t="s">
        <v>96</v>
      </c>
      <c r="L159" s="100"/>
      <c r="M159" s="26">
        <v>32</v>
      </c>
      <c r="N159" s="101">
        <v>35</v>
      </c>
      <c r="O159" s="47">
        <f>M159-N159</f>
        <v>-3</v>
      </c>
    </row>
    <row r="160" spans="2:15" ht="12.75">
      <c r="B160" s="70"/>
      <c r="C160" s="92"/>
      <c r="D160" s="42"/>
      <c r="E160" s="70"/>
      <c r="I160" s="97">
        <v>4024</v>
      </c>
      <c r="J160" s="98" t="s">
        <v>124</v>
      </c>
      <c r="K160" s="95" t="s">
        <v>96</v>
      </c>
      <c r="L160" s="100"/>
      <c r="M160" s="32" t="s">
        <v>50</v>
      </c>
      <c r="N160" s="101"/>
      <c r="O160" s="47"/>
    </row>
    <row r="161" spans="2:15" ht="12.75">
      <c r="B161" s="70"/>
      <c r="C161" s="92"/>
      <c r="D161" s="42"/>
      <c r="E161" s="70"/>
      <c r="I161" s="93">
        <v>4031</v>
      </c>
      <c r="J161" s="102" t="s">
        <v>125</v>
      </c>
      <c r="K161" s="95" t="s">
        <v>96</v>
      </c>
      <c r="L161" s="100"/>
      <c r="M161" s="26">
        <v>225</v>
      </c>
      <c r="N161" s="101">
        <v>293</v>
      </c>
      <c r="O161" s="47">
        <f>M161-N161</f>
        <v>-68</v>
      </c>
    </row>
    <row r="162" spans="2:15" ht="12.75">
      <c r="B162" s="70"/>
      <c r="C162" s="92"/>
      <c r="D162" s="42"/>
      <c r="E162" s="70"/>
      <c r="I162" s="93">
        <v>4025</v>
      </c>
      <c r="J162" s="94" t="s">
        <v>126</v>
      </c>
      <c r="K162" s="95" t="s">
        <v>96</v>
      </c>
      <c r="L162" s="100"/>
      <c r="M162" s="26">
        <v>166</v>
      </c>
      <c r="N162" s="101">
        <v>490</v>
      </c>
      <c r="O162" s="47">
        <f>M162-N162</f>
        <v>-324</v>
      </c>
    </row>
    <row r="163" spans="2:15" ht="12.75">
      <c r="B163" s="70"/>
      <c r="C163" s="92"/>
      <c r="D163" s="42"/>
      <c r="E163" s="70"/>
      <c r="I163" s="93">
        <v>4027</v>
      </c>
      <c r="J163" s="94" t="s">
        <v>127</v>
      </c>
      <c r="K163" s="95" t="s">
        <v>96</v>
      </c>
      <c r="L163" s="100"/>
      <c r="M163" s="26">
        <v>117</v>
      </c>
      <c r="N163" s="101">
        <v>125</v>
      </c>
      <c r="O163" s="47">
        <f>M163-N163</f>
        <v>-8</v>
      </c>
    </row>
    <row r="164" spans="2:15" ht="12.75">
      <c r="B164" s="70"/>
      <c r="C164" s="92"/>
      <c r="D164" s="42"/>
      <c r="E164" s="70"/>
      <c r="I164" s="93">
        <v>4029</v>
      </c>
      <c r="J164" s="94" t="s">
        <v>128</v>
      </c>
      <c r="K164" s="95" t="s">
        <v>96</v>
      </c>
      <c r="L164" s="100"/>
      <c r="M164" s="26">
        <v>284</v>
      </c>
      <c r="N164" s="101">
        <v>265</v>
      </c>
      <c r="O164" s="47">
        <f>M164-N164</f>
        <v>19</v>
      </c>
    </row>
    <row r="165" spans="2:15" ht="12.75">
      <c r="B165" s="70"/>
      <c r="C165" s="92"/>
      <c r="D165" s="42"/>
      <c r="E165" s="70"/>
      <c r="I165" s="93">
        <v>4309</v>
      </c>
      <c r="J165" s="94" t="s">
        <v>129</v>
      </c>
      <c r="K165" s="95" t="s">
        <v>94</v>
      </c>
      <c r="L165" s="100"/>
      <c r="M165" s="26">
        <v>44</v>
      </c>
      <c r="N165" s="101">
        <v>41</v>
      </c>
      <c r="O165" s="47">
        <f>M165-N165</f>
        <v>3</v>
      </c>
    </row>
    <row r="166" spans="2:15" ht="13.5">
      <c r="B166" s="70"/>
      <c r="C166" s="92"/>
      <c r="D166" s="42"/>
      <c r="E166" s="70"/>
      <c r="I166" s="111">
        <v>4030</v>
      </c>
      <c r="J166" s="112" t="s">
        <v>130</v>
      </c>
      <c r="K166" s="113" t="s">
        <v>94</v>
      </c>
      <c r="L166" s="113"/>
      <c r="M166" s="26">
        <v>13</v>
      </c>
      <c r="N166" s="101">
        <v>12</v>
      </c>
      <c r="O166" s="47">
        <f>M166-N166</f>
        <v>1</v>
      </c>
    </row>
    <row r="167" spans="2:14" ht="12.75">
      <c r="B167" s="70"/>
      <c r="C167" s="92"/>
      <c r="D167" s="42"/>
      <c r="E167" s="70"/>
      <c r="N167" s="114"/>
    </row>
    <row r="168" spans="2:14" ht="12.75">
      <c r="B168" s="70"/>
      <c r="C168" s="92"/>
      <c r="D168" s="42"/>
      <c r="E168" s="70"/>
      <c r="N168" s="114"/>
    </row>
    <row r="169" spans="2:14" ht="12.75">
      <c r="B169" s="70"/>
      <c r="C169" s="92"/>
      <c r="D169" s="42"/>
      <c r="E169" s="70"/>
      <c r="N169" s="114"/>
    </row>
    <row r="170" spans="2:14" ht="12.75">
      <c r="B170" s="70"/>
      <c r="C170" s="92"/>
      <c r="D170" s="42"/>
      <c r="E170" s="70"/>
      <c r="N170" s="114"/>
    </row>
    <row r="171" spans="2:14" ht="12.75">
      <c r="B171" s="70"/>
      <c r="C171" s="92"/>
      <c r="D171" s="42"/>
      <c r="E171" s="70"/>
      <c r="N171" s="114"/>
    </row>
    <row r="172" spans="2:14" ht="12.75">
      <c r="B172" s="70"/>
      <c r="C172" s="92"/>
      <c r="D172" s="42"/>
      <c r="E172" s="70"/>
      <c r="N172" s="114"/>
    </row>
    <row r="173" spans="2:14" ht="12.75">
      <c r="B173" s="70"/>
      <c r="C173" s="92"/>
      <c r="D173" s="42"/>
      <c r="E173" s="70"/>
      <c r="N173" s="114"/>
    </row>
    <row r="174" spans="2:14" ht="12.75">
      <c r="B174" s="70"/>
      <c r="C174" s="92"/>
      <c r="D174" s="42"/>
      <c r="E174" s="70"/>
      <c r="N174" s="114"/>
    </row>
    <row r="175" spans="2:14" ht="12.75">
      <c r="B175" s="70"/>
      <c r="C175" s="92"/>
      <c r="D175" s="42"/>
      <c r="E175" s="70"/>
      <c r="N175" s="114"/>
    </row>
    <row r="176" spans="2:14" ht="12.75">
      <c r="B176" s="70"/>
      <c r="C176" s="92"/>
      <c r="D176" s="42"/>
      <c r="E176" s="70"/>
      <c r="N176" s="114"/>
    </row>
    <row r="177" spans="2:14" ht="12.75">
      <c r="B177" s="70"/>
      <c r="C177" s="92"/>
      <c r="D177" s="42"/>
      <c r="E177" s="70"/>
      <c r="N177" s="114"/>
    </row>
    <row r="178" spans="2:14" ht="12.75">
      <c r="B178" s="70"/>
      <c r="C178" s="92"/>
      <c r="D178" s="42"/>
      <c r="E178" s="70"/>
      <c r="N178" s="114"/>
    </row>
    <row r="179" spans="2:14" ht="12.75">
      <c r="B179" s="70"/>
      <c r="C179" s="92"/>
      <c r="D179" s="42"/>
      <c r="E179" s="70"/>
      <c r="N179" s="114"/>
    </row>
    <row r="180" spans="2:14" ht="12.75">
      <c r="B180" s="70"/>
      <c r="C180" s="92"/>
      <c r="D180" s="42"/>
      <c r="E180" s="70"/>
      <c r="N180" s="114"/>
    </row>
    <row r="181" spans="2:14" ht="12.75">
      <c r="B181" s="70"/>
      <c r="C181" s="92"/>
      <c r="D181" s="42"/>
      <c r="E181" s="70"/>
      <c r="N181" s="114"/>
    </row>
    <row r="182" spans="2:14" ht="12.75">
      <c r="B182" s="70"/>
      <c r="C182" s="92"/>
      <c r="D182" s="42"/>
      <c r="E182" s="70"/>
      <c r="N182" s="114"/>
    </row>
    <row r="183" spans="2:14" ht="12.75">
      <c r="B183" s="70"/>
      <c r="C183" s="92"/>
      <c r="D183" s="42"/>
      <c r="E183" s="70"/>
      <c r="N183" s="114"/>
    </row>
    <row r="184" spans="2:14" ht="12.75">
      <c r="B184" s="70"/>
      <c r="C184" s="92"/>
      <c r="D184" s="42"/>
      <c r="E184" s="70"/>
      <c r="N184" s="114"/>
    </row>
    <row r="185" spans="2:14" ht="12.75">
      <c r="B185" s="70"/>
      <c r="C185" s="92"/>
      <c r="D185" s="42"/>
      <c r="E185" s="70"/>
      <c r="N185" s="114"/>
    </row>
  </sheetData>
  <sheetProtection/>
  <autoFilter ref="A8:H122">
    <sortState ref="A9:H185">
      <sortCondition sortBy="value" ref="A9:A185"/>
    </sortState>
  </autoFilter>
  <mergeCells count="20">
    <mergeCell ref="B1:G1"/>
    <mergeCell ref="B3:G3"/>
    <mergeCell ref="B5:F5"/>
    <mergeCell ref="B6:F6"/>
    <mergeCell ref="D124:E124"/>
    <mergeCell ref="D125:E125"/>
    <mergeCell ref="D126:E126"/>
    <mergeCell ref="B127:G127"/>
    <mergeCell ref="B128:G128"/>
    <mergeCell ref="B129:G129"/>
    <mergeCell ref="B130:G130"/>
    <mergeCell ref="C124:C126"/>
    <mergeCell ref="I19:I23"/>
    <mergeCell ref="I34:I39"/>
    <mergeCell ref="I48:I52"/>
    <mergeCell ref="I57:I59"/>
    <mergeCell ref="I67:I70"/>
    <mergeCell ref="I83:I93"/>
    <mergeCell ref="I106:I116"/>
    <mergeCell ref="I118:I123"/>
  </mergeCells>
  <printOptions/>
  <pageMargins left="0.6" right="0.27" top="0.38" bottom="0.32" header="0.21" footer="0.16"/>
  <pageSetup horizontalDpi="600" verticalDpi="600" orientation="portrait" paperSize="9"/>
  <rowBreaks count="1" manualBreakCount="1">
    <brk id="47" min="1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Christina</cp:lastModifiedBy>
  <cp:lastPrinted>2015-03-13T14:40:57Z</cp:lastPrinted>
  <dcterms:created xsi:type="dcterms:W3CDTF">2007-05-14T12:33:22Z</dcterms:created>
  <dcterms:modified xsi:type="dcterms:W3CDTF">2021-01-12T11:31:21Z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1033-11.2.0.9937</vt:lpwstr>
  </property>
</Properties>
</file>